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51" i="1"/>
  <c r="K51"/>
  <c r="J51"/>
  <c r="L50"/>
  <c r="K50"/>
  <c r="J50"/>
  <c r="L49"/>
  <c r="K49"/>
  <c r="J49"/>
  <c r="L48"/>
  <c r="K48"/>
  <c r="J48"/>
  <c r="L47"/>
  <c r="K47"/>
  <c r="J47"/>
  <c r="K46"/>
  <c r="K45"/>
  <c r="L44"/>
  <c r="K44"/>
  <c r="J44"/>
  <c r="K43"/>
  <c r="K42"/>
  <c r="K41"/>
  <c r="L40"/>
  <c r="K40"/>
  <c r="J40"/>
  <c r="K39"/>
  <c r="K38"/>
  <c r="K37"/>
  <c r="K36"/>
  <c r="L35"/>
  <c r="K35"/>
  <c r="J35"/>
  <c r="K34"/>
  <c r="L33"/>
  <c r="K33"/>
  <c r="J33"/>
  <c r="K32"/>
  <c r="L31"/>
  <c r="K31"/>
  <c r="J31"/>
  <c r="K30"/>
  <c r="K29"/>
  <c r="L28"/>
  <c r="K28"/>
  <c r="J28"/>
  <c r="K27"/>
  <c r="K26"/>
  <c r="L25"/>
  <c r="K25"/>
  <c r="J25"/>
  <c r="K24"/>
  <c r="K23"/>
  <c r="L22"/>
  <c r="K22"/>
  <c r="J22"/>
  <c r="L21"/>
  <c r="K21"/>
  <c r="J21"/>
  <c r="K20"/>
  <c r="K19"/>
  <c r="K18"/>
  <c r="K17"/>
  <c r="L143"/>
  <c r="K143"/>
  <c r="J143"/>
  <c r="K142"/>
  <c r="K141"/>
  <c r="K140"/>
  <c r="K139"/>
  <c r="L138"/>
  <c r="K138"/>
  <c r="J138"/>
  <c r="L137"/>
  <c r="K137"/>
  <c r="J137"/>
  <c r="K136"/>
  <c r="K135"/>
  <c r="K134"/>
  <c r="L133"/>
  <c r="K133"/>
  <c r="J133"/>
  <c r="L132"/>
  <c r="K132"/>
  <c r="J132"/>
  <c r="K131"/>
  <c r="K130"/>
  <c r="K129"/>
  <c r="K128"/>
  <c r="K127"/>
  <c r="L126"/>
  <c r="K126"/>
  <c r="J126"/>
  <c r="K125"/>
  <c r="K124"/>
  <c r="K123"/>
  <c r="K122"/>
  <c r="K121"/>
  <c r="L120"/>
  <c r="K120"/>
  <c r="J120"/>
  <c r="K119"/>
  <c r="K118"/>
  <c r="K117"/>
  <c r="K116"/>
  <c r="K115"/>
  <c r="L114"/>
  <c r="K114"/>
  <c r="J114"/>
  <c r="K113"/>
  <c r="K112"/>
  <c r="K111"/>
  <c r="K110"/>
  <c r="K109"/>
  <c r="L108"/>
  <c r="K108"/>
  <c r="J108"/>
  <c r="K107"/>
  <c r="K106"/>
  <c r="K105"/>
  <c r="L104"/>
  <c r="K104"/>
  <c r="J104"/>
  <c r="K103"/>
  <c r="K102"/>
  <c r="K101"/>
  <c r="K100"/>
  <c r="K99"/>
  <c r="L98"/>
  <c r="K98"/>
  <c r="J98"/>
  <c r="K97"/>
  <c r="K96"/>
  <c r="L95"/>
  <c r="K95"/>
  <c r="J95"/>
  <c r="L94"/>
  <c r="K94"/>
  <c r="J94"/>
  <c r="K93"/>
  <c r="K92"/>
  <c r="K91"/>
  <c r="K90"/>
  <c r="K89"/>
  <c r="K88"/>
  <c r="K87"/>
  <c r="L86"/>
  <c r="K86"/>
  <c r="J86"/>
  <c r="K85"/>
  <c r="K84"/>
  <c r="K83"/>
  <c r="L82"/>
  <c r="K82"/>
  <c r="J82"/>
  <c r="L81"/>
  <c r="K81"/>
  <c r="J81"/>
  <c r="K80"/>
  <c r="K79"/>
  <c r="L78"/>
  <c r="K78"/>
  <c r="J78"/>
  <c r="L77"/>
  <c r="K77"/>
  <c r="J77"/>
  <c r="K76"/>
  <c r="K75"/>
  <c r="L74"/>
  <c r="K74"/>
  <c r="J74"/>
  <c r="L73"/>
  <c r="K73"/>
  <c r="J73"/>
  <c r="K72"/>
  <c r="K71"/>
  <c r="K70"/>
  <c r="L69"/>
  <c r="K69"/>
  <c r="J69"/>
  <c r="L68"/>
  <c r="K68"/>
  <c r="J68"/>
  <c r="K67"/>
  <c r="K66"/>
  <c r="K65"/>
  <c r="K64"/>
  <c r="K63"/>
  <c r="K62"/>
  <c r="L173"/>
  <c r="K173"/>
  <c r="K172"/>
  <c r="K171"/>
  <c r="K170"/>
  <c r="K169"/>
  <c r="L178"/>
  <c r="K178"/>
  <c r="K177"/>
  <c r="K176"/>
  <c r="K175"/>
  <c r="K174"/>
  <c r="J167" l="1"/>
  <c r="J168"/>
  <c r="J166"/>
  <c r="J164"/>
  <c r="J159"/>
  <c r="I146"/>
  <c r="H154"/>
  <c r="H146" s="1"/>
  <c r="I154"/>
  <c r="K158"/>
  <c r="K159"/>
  <c r="L159"/>
  <c r="K163"/>
  <c r="K164"/>
  <c r="L164"/>
  <c r="J154"/>
</calcChain>
</file>

<file path=xl/sharedStrings.xml><?xml version="1.0" encoding="utf-8"?>
<sst xmlns="http://schemas.openxmlformats.org/spreadsheetml/2006/main" count="847" uniqueCount="315">
  <si>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</si>
  <si>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</si>
  <si>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</si>
  <si>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</si>
  <si>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</si>
  <si>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</si>
  <si>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</si>
  <si>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</si>
  <si>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</si>
  <si>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</si>
  <si>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</si>
  <si>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</si>
  <si>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</si>
  <si>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</si>
  <si>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</si>
  <si>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</si>
  <si>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</si>
  <si>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</si>
  <si>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</si>
  <si>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</si>
  <si>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</si>
  <si>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</si>
  <si>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</si>
  <si>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</si>
  <si>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</si>
  <si>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</si>
  <si>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</si>
  <si>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</si>
  <si>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</si>
  <si>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</si>
  <si>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</si>
  <si>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</si>
  <si>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</si>
  <si>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</si>
  <si>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</si>
  <si>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</si>
  <si>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</si>
  <si>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</si>
  <si>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</si>
  <si>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</si>
  <si>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</si>
  <si>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</si>
  <si>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</si>
  <si>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</si>
  <si>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</si>
  <si>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</si>
  <si>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</si>
  <si>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</si>
  <si>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</si>
  <si>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</si>
  <si>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</si>
  <si>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</si>
  <si>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</si>
  <si>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</si>
  <si>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</si>
  <si>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</si>
  <si>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</si>
  <si>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</si>
  <si>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</si>
  <si>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</si>
  <si>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</si>
  <si>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3</t>
  </si>
  <si>
    <t xml:space="preserve">Бюджет Валуйчанского сельского поселения муниципального района "Красногвардейский район" Белгородской области_x000D_
</t>
  </si>
  <si>
    <t>901</t>
  </si>
  <si>
    <t>00000000000000000</t>
  </si>
  <si>
    <t>i1_90100000000000000000</t>
  </si>
  <si>
    <t>Уменьшение остатков средств бюджетов</t>
  </si>
  <si>
    <t>01050000000000600</t>
  </si>
  <si>
    <t>i2_90101050000000000600</t>
  </si>
  <si>
    <t>Уменьшение прочих остатков средств бюджетов</t>
  </si>
  <si>
    <t>01050200000000600</t>
  </si>
  <si>
    <t>i2_90101050200000000600</t>
  </si>
  <si>
    <t>Уменьшение прочих остатков денежных средств бюджетов</t>
  </si>
  <si>
    <t>01050201000000610</t>
  </si>
  <si>
    <t>i2_90101050201000000610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</si>
  <si>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</si>
  <si>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</si>
  <si>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</si>
  <si>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</si>
  <si>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i2_90101050000000000500</t>
  </si>
  <si>
    <t>01050200000000500</t>
  </si>
  <si>
    <t>Увеличение прочих остатков средств бюджетов</t>
  </si>
  <si>
    <t>i2_90101050200000000500</t>
  </si>
  <si>
    <t>01050201000000510</t>
  </si>
  <si>
    <t>Увеличение прочих остатков денежных средств бюджетов</t>
  </si>
  <si>
    <t>i2_90101050201000000510</t>
  </si>
  <si>
    <t>01050201100000510</t>
  </si>
  <si>
    <t>Увеличение прочих остатков денежных средств бюджетов сельских поселений</t>
  </si>
  <si>
    <t>0000000000</t>
  </si>
  <si>
    <t>000</t>
  </si>
  <si>
    <t>0000</t>
  </si>
  <si>
    <t>i2_90101000000000000000</t>
  </si>
  <si>
    <t>ОБЩЕГОСУДАРСТВЕННЫЕ ВОПРОСЫ</t>
  </si>
  <si>
    <t>0100</t>
  </si>
  <si>
    <t>i3_90101040000000000000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</si>
  <si>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</si>
  <si>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</si>
  <si>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i5_90101049990000410000</t>
  </si>
  <si>
    <t>9990000410</t>
  </si>
  <si>
    <t>i6_90101049990000410100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</si>
  <si>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</si>
  <si>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</si>
  <si>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i6_90101049990000410120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</si>
  <si>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</si>
  <si>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</si>
  <si>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</si>
  <si>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</si>
  <si>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</si>
  <si>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</si>
  <si>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i5_90101049990090019000</t>
  </si>
  <si>
    <t>9990090019</t>
  </si>
  <si>
    <t>i6_90101049990090019100</t>
  </si>
  <si>
    <t>i6_90101049990090019120</t>
  </si>
  <si>
    <t>i6_90101049990090019200</t>
  </si>
  <si>
    <t>Закупка товаров, работ и услуг для обеспечения государственных (муниципальных) нужд</t>
  </si>
  <si>
    <t>i6_90101049990090019240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</si>
  <si>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</si>
  <si>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</si>
  <si>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</si>
  <si>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</si>
  <si>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</si>
  <si>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</si>
  <si>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i6_90101049990090019800</t>
  </si>
  <si>
    <t>Иные бюджетные ассигнования</t>
  </si>
  <si>
    <t>800</t>
  </si>
  <si>
    <t>i6_90101049990090019850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</si>
  <si>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</si>
  <si>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</si>
  <si>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</si>
  <si>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</si>
  <si>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</si>
  <si>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</si>
  <si>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i3_90101110000000000000</t>
  </si>
  <si>
    <t>Резервные фонды</t>
  </si>
  <si>
    <t>0111</t>
  </si>
  <si>
    <t>i5_90101119990020550000</t>
  </si>
  <si>
    <t>9990020550</t>
  </si>
  <si>
    <t>i6_90101119990020550800</t>
  </si>
  <si>
    <t>Резервные средства</t>
  </si>
  <si>
    <t>870</t>
  </si>
  <si>
    <t>i2_90102000000000000000</t>
  </si>
  <si>
    <t>НАЦИОНАЛЬНАЯ ОБОРОНА</t>
  </si>
  <si>
    <t>0200</t>
  </si>
  <si>
    <t>i3_90102030000000000000</t>
  </si>
  <si>
    <t>Мобилизационная и вневойсковая подготовка</t>
  </si>
  <si>
    <t>0203</t>
  </si>
  <si>
    <t>i4_90102039900000000000</t>
  </si>
  <si>
    <t>Реализация функций иных федеральных органов государственной власти</t>
  </si>
  <si>
    <t>9900000000</t>
  </si>
  <si>
    <t>i4_90102039990000000000</t>
  </si>
  <si>
    <t>Иные непрограммные мероприятия</t>
  </si>
  <si>
    <t>9990000000</t>
  </si>
  <si>
    <t>i5_90102039990051180000</t>
  </si>
  <si>
    <t>Субвенции на осуществление первичного воинского учета на территориях, где отсутствуют военные комиссариаты</t>
  </si>
  <si>
    <t>9990051180</t>
  </si>
  <si>
    <t>i6_90102039990051180100</t>
  </si>
  <si>
    <t>i6_90102039990051180120</t>
  </si>
  <si>
    <t>i6_90102039990051180200</t>
  </si>
  <si>
    <t>i6_90102039990051180240</t>
  </si>
  <si>
    <t>i2_90103000000000000000</t>
  </si>
  <si>
    <t>НАЦИОНАЛЬНАЯ БЕЗОПАСНОСТЬ И ПРАВООХРАНИТЕЛЬНАЯ ДЕЯТЕЛЬНОСТЬ</t>
  </si>
  <si>
    <t>0300</t>
  </si>
  <si>
    <t>i3_90103140000000000000</t>
  </si>
  <si>
    <t>Другие вопросы в области национальной безопасности и правоохранительной деятельности</t>
  </si>
  <si>
    <t>0314</t>
  </si>
  <si>
    <t>i5_90103140110129990000</t>
  </si>
  <si>
    <t>0110129990</t>
  </si>
  <si>
    <t>i6_90103140110129990200</t>
  </si>
  <si>
    <t>i6_90103140110129990240</t>
  </si>
  <si>
    <t>i5_90103140110229990000</t>
  </si>
  <si>
    <t>0110229990</t>
  </si>
  <si>
    <t>i6_90103140110229990200</t>
  </si>
  <si>
    <t>i6_90103140110229990240</t>
  </si>
  <si>
    <t>i2_90104000000000000000</t>
  </si>
  <si>
    <t>НАЦИОНАЛЬНАЯ ЭКОНОМИКА</t>
  </si>
  <si>
    <t>0400</t>
  </si>
  <si>
    <t>i3_90104090000000000000</t>
  </si>
  <si>
    <t>Дорожное хозяйство (дорожные фонды)</t>
  </si>
  <si>
    <t>0409</t>
  </si>
  <si>
    <t>i5_90104090170120570000</t>
  </si>
  <si>
    <t>0170120570</t>
  </si>
  <si>
    <t>i6_90104090170120570200</t>
  </si>
  <si>
    <t>i6_90104090170120570240</t>
  </si>
  <si>
    <t>i2_90105000000000000000</t>
  </si>
  <si>
    <t>ЖИЛИЩНО-КОММУНАЛЬНОЕ ХОЗЯЙСТВО</t>
  </si>
  <si>
    <t>0500</t>
  </si>
  <si>
    <t>i3_90105030000000000000</t>
  </si>
  <si>
    <t>Благоустройство</t>
  </si>
  <si>
    <t>0503</t>
  </si>
  <si>
    <t>i5_90105030130165030000</t>
  </si>
  <si>
    <t>0130165030</t>
  </si>
  <si>
    <t>i6_90105030130165030200</t>
  </si>
  <si>
    <t>i6_90105030130165030240</t>
  </si>
  <si>
    <t>i2_90106000000000000000</t>
  </si>
  <si>
    <t>ОХРАНА ОКРУЖАЮЩЕЙ СРЕДЫ</t>
  </si>
  <si>
    <t>0600</t>
  </si>
  <si>
    <t>i3_90106050000000000000</t>
  </si>
  <si>
    <t>Другие вопросы в области охраны окружающей среды</t>
  </si>
  <si>
    <t>0605</t>
  </si>
  <si>
    <t>i5_90106050130161430000</t>
  </si>
  <si>
    <t>0130161430</t>
  </si>
  <si>
    <t>i6_90106050130161430200</t>
  </si>
  <si>
    <t>i6_90106050130161430240</t>
  </si>
  <si>
    <t>i2_90107000000000000000</t>
  </si>
  <si>
    <t>ОБРАЗОВАНИЕ</t>
  </si>
  <si>
    <t>0700</t>
  </si>
  <si>
    <t>i3_90107070000000000000</t>
  </si>
  <si>
    <t>Молодежная политика</t>
  </si>
  <si>
    <t>0707</t>
  </si>
  <si>
    <t>i5_90107070140100590000</t>
  </si>
  <si>
    <t>0140100590</t>
  </si>
  <si>
    <t>i6_90107070140100590100</t>
  </si>
  <si>
    <t>i6_90107070140100590110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</si>
  <si>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</si>
  <si>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</si>
  <si>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</si>
  <si>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</si>
  <si>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</si>
  <si>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</si>
  <si>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i5_90107070150100590000</t>
  </si>
  <si>
    <t>0150100590</t>
  </si>
  <si>
    <t>i6_90107070150100590100</t>
  </si>
  <si>
    <t>i6_90107070150100590110</t>
  </si>
  <si>
    <t>i2_90108000000000000000</t>
  </si>
  <si>
    <t>КУЛЬТУРА, КИНЕМАТОГРАФИЯ</t>
  </si>
  <si>
    <t>0800</t>
  </si>
  <si>
    <t>i3_90108010000000000000</t>
  </si>
  <si>
    <t>Культура</t>
  </si>
  <si>
    <t>0801</t>
  </si>
  <si>
    <t>i5_90108019990081380000</t>
  </si>
  <si>
    <t>9990081380</t>
  </si>
  <si>
    <t>i6_90108019990081380500</t>
  </si>
  <si>
    <t>Межбюджетные трансферты</t>
  </si>
  <si>
    <t>Иные межбюджетные трансферты</t>
  </si>
  <si>
    <t>540</t>
  </si>
  <si>
    <t>182</t>
  </si>
  <si>
    <t>i1_18200000000000000000</t>
  </si>
  <si>
    <t>НАЛОГОВЫЕ И НЕНАЛОГОВЫЕ ДОХОДЫ</t>
  </si>
  <si>
    <t>10000000000000000</t>
  </si>
  <si>
    <t>i2_18210000000000000000</t>
  </si>
  <si>
    <t>НАЛОГИ НА ПРИБЫЛЬ, ДОХОДЫ</t>
  </si>
  <si>
    <t>10100000000000000</t>
  </si>
  <si>
    <t>i2_18210100000000000000</t>
  </si>
  <si>
    <t>Налог на доходы физических лиц</t>
  </si>
  <si>
    <t>10102000010000110</t>
  </si>
  <si>
    <t>i2_18210102000010000110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</si>
  <si>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</si>
  <si>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</si>
  <si>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</si>
  <si>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</si>
  <si>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СОВОКУПНЫЙ ДОХОД</t>
  </si>
  <si>
    <t>10500000000000000</t>
  </si>
  <si>
    <t>i2_18210500000000000000</t>
  </si>
  <si>
    <t>Единый сельскохозяйственный налог</t>
  </si>
  <si>
    <t>10503000010000110</t>
  </si>
  <si>
    <t>i2_18210503000010000110</t>
  </si>
  <si>
    <t>10503010010000110</t>
  </si>
  <si>
    <t>НАЛОГИ НА ИМУЩЕСТВО</t>
  </si>
  <si>
    <t>10600000000000000</t>
  </si>
  <si>
    <t>i2_18210600000000000000</t>
  </si>
  <si>
    <t>Налог на имущество физических лиц</t>
  </si>
  <si>
    <t>10601000000000110</t>
  </si>
  <si>
    <t>i2_18210601000000000110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</si>
  <si>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</si>
  <si>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</si>
  <si>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</si>
  <si>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</si>
  <si>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i2_18210606000000000110</t>
  </si>
  <si>
    <t>Земельный налог с организаций</t>
  </si>
  <si>
    <t>10606030000000110</t>
  </si>
  <si>
    <t>i2_18210606030000000110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</si>
  <si>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</si>
  <si>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</si>
  <si>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</si>
  <si>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</si>
  <si>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i2_18210606040000000110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</si>
  <si>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</si>
  <si>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</si>
  <si>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853</t>
  </si>
  <si>
    <t>i1_85300000000000000000</t>
  </si>
  <si>
    <t>11602020020000140</t>
  </si>
  <si>
    <t>i2_90110000000000000000</t>
  </si>
  <si>
    <t>ГОСУДАРСТВЕННАЯ ПОШЛИНА</t>
  </si>
  <si>
    <t>10800000000000000</t>
  </si>
  <si>
    <t>i2_90110800000000000000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</si>
  <si>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</si>
  <si>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</si>
  <si>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i2_90110804000010000110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</si>
  <si>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</si>
  <si>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</si>
  <si>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</si>
  <si>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</si>
  <si>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i2_90111100000000000000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</si>
  <si>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</si>
  <si>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</si>
  <si>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i2_90111105000000000120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</si>
  <si>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</si>
  <si>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11105030000000120</t>
  </si>
  <si>
    <t>i2_90111105030000000120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</si>
  <si>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</si>
  <si>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</si>
  <si>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ПРОЧИЕ НЕНАЛОГОВЫЕ ДОХОДЫ</t>
  </si>
  <si>
    <t>11700000000000000</t>
  </si>
  <si>
    <t>i2_90111700000000000000</t>
  </si>
  <si>
    <t>Невыясненные поступления</t>
  </si>
  <si>
    <t>11701000000000180</t>
  </si>
  <si>
    <t>i2_90111701000000000180</t>
  </si>
  <si>
    <t>Невыясненные поступления, зачисляемые в бюджеты сельских поселений</t>
  </si>
  <si>
    <t>11701050100000180</t>
  </si>
  <si>
    <t>20215001100000150</t>
  </si>
  <si>
    <t>20235118100000150</t>
  </si>
  <si>
    <t>20240014100000150</t>
  </si>
  <si>
    <t>20245160100000150</t>
  </si>
  <si>
    <t>1 мая 2020</t>
  </si>
  <si>
    <t>Администрация Валуйчанского сельского поселения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</si>
</sst>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66" xfId="0" applyNumberFormat="1" applyFont="1" applyFill="1" applyBorder="1" applyAlignment="1">
      <alignment horizont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14" fontId="2" fillId="0" borderId="43" xfId="0" applyNumberFormat="1" applyFont="1" applyBorder="1" applyAlignment="1">
      <alignment horizont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194"/>
  <sheetViews>
    <sheetView tabSelected="1" workbookViewId="0">
      <selection activeCell="B6" sqref="B6:H6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88" t="s">
        <v>36</v>
      </c>
      <c r="B1" s="188"/>
      <c r="C1" s="188"/>
      <c r="D1" s="188"/>
      <c r="E1" s="188"/>
      <c r="F1" s="188"/>
      <c r="G1" s="188"/>
      <c r="H1" s="188"/>
      <c r="I1" s="189"/>
      <c r="J1" s="1" t="s">
        <v>3</v>
      </c>
      <c r="K1" s="22"/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/>
      <c r="L2" s="4"/>
    </row>
    <row r="3" spans="1:12">
      <c r="A3" s="32" t="s">
        <v>52</v>
      </c>
      <c r="B3" s="192" t="s">
        <v>313</v>
      </c>
      <c r="C3" s="192"/>
      <c r="D3" s="192"/>
      <c r="E3" s="22"/>
      <c r="F3" s="22"/>
      <c r="G3" s="193"/>
      <c r="H3" s="193"/>
      <c r="I3" s="32" t="s">
        <v>22</v>
      </c>
      <c r="J3" s="209">
        <v>43952</v>
      </c>
      <c r="K3" s="22"/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/>
      <c r="K4" s="22"/>
      <c r="L4" s="4"/>
    </row>
    <row r="5" spans="1:12">
      <c r="A5" s="3" t="s">
        <v>37</v>
      </c>
      <c r="B5" s="190" t="s">
        <v>314</v>
      </c>
      <c r="C5" s="190"/>
      <c r="D5" s="190"/>
      <c r="E5" s="190"/>
      <c r="F5" s="190"/>
      <c r="G5" s="190"/>
      <c r="H5" s="190"/>
      <c r="I5" s="33" t="s">
        <v>30</v>
      </c>
      <c r="J5" s="87"/>
      <c r="K5" s="22"/>
      <c r="L5" s="4"/>
    </row>
    <row r="6" spans="1:12">
      <c r="A6" s="3" t="s">
        <v>38</v>
      </c>
      <c r="B6" s="191"/>
      <c r="C6" s="191"/>
      <c r="D6" s="191"/>
      <c r="E6" s="191"/>
      <c r="F6" s="191"/>
      <c r="G6" s="191"/>
      <c r="H6" s="191"/>
      <c r="I6" s="33" t="s">
        <v>59</v>
      </c>
      <c r="J6" s="87"/>
      <c r="K6" s="22" t="s">
        <v>61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/>
    </row>
    <row r="9" spans="1:12" ht="15">
      <c r="A9" s="194" t="s">
        <v>29</v>
      </c>
      <c r="B9" s="194"/>
      <c r="C9" s="194"/>
      <c r="D9" s="194"/>
      <c r="E9" s="194"/>
      <c r="F9" s="194"/>
      <c r="G9" s="194"/>
      <c r="H9" s="194"/>
      <c r="I9" s="194"/>
      <c r="J9" s="194"/>
      <c r="K9" s="125"/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50" t="s">
        <v>39</v>
      </c>
      <c r="B11" s="150" t="s">
        <v>40</v>
      </c>
      <c r="C11" s="156" t="s">
        <v>41</v>
      </c>
      <c r="D11" s="157"/>
      <c r="E11" s="157"/>
      <c r="F11" s="157"/>
      <c r="G11" s="158"/>
      <c r="H11" s="150" t="s">
        <v>42</v>
      </c>
      <c r="I11" s="150" t="s">
        <v>23</v>
      </c>
      <c r="J11" s="150" t="s">
        <v>43</v>
      </c>
      <c r="K11" s="113"/>
    </row>
    <row r="12" spans="1:12">
      <c r="A12" s="151"/>
      <c r="B12" s="151"/>
      <c r="C12" s="159"/>
      <c r="D12" s="160"/>
      <c r="E12" s="160"/>
      <c r="F12" s="160"/>
      <c r="G12" s="161"/>
      <c r="H12" s="151"/>
      <c r="I12" s="151"/>
      <c r="J12" s="151"/>
      <c r="K12" s="113"/>
    </row>
    <row r="13" spans="1:12">
      <c r="A13" s="152"/>
      <c r="B13" s="152"/>
      <c r="C13" s="162"/>
      <c r="D13" s="163"/>
      <c r="E13" s="163"/>
      <c r="F13" s="163"/>
      <c r="G13" s="164"/>
      <c r="H13" s="152"/>
      <c r="I13" s="152"/>
      <c r="J13" s="152"/>
      <c r="K13" s="113"/>
    </row>
    <row r="14" spans="1:12" ht="13.5" thickBot="1">
      <c r="A14" s="70">
        <v>1</v>
      </c>
      <c r="B14" s="12">
        <v>2</v>
      </c>
      <c r="C14" s="182">
        <v>3</v>
      </c>
      <c r="D14" s="183"/>
      <c r="E14" s="183"/>
      <c r="F14" s="183"/>
      <c r="G14" s="184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3" t="s">
        <v>17</v>
      </c>
      <c r="D15" s="154"/>
      <c r="E15" s="154"/>
      <c r="F15" s="154"/>
      <c r="G15" s="155"/>
      <c r="H15" s="52">
        <v>5474511</v>
      </c>
      <c r="I15" s="52">
        <v>1939853.87</v>
      </c>
      <c r="J15" s="104">
        <v>3542869.43</v>
      </c>
    </row>
    <row r="16" spans="1:12">
      <c r="A16" s="72" t="s">
        <v>4</v>
      </c>
      <c r="B16" s="50"/>
      <c r="C16" s="195"/>
      <c r="D16" s="196"/>
      <c r="E16" s="196"/>
      <c r="F16" s="196"/>
      <c r="G16" s="197"/>
      <c r="H16" s="56"/>
      <c r="I16" s="57"/>
      <c r="J16" s="58"/>
    </row>
    <row r="17" spans="1:12" s="84" customFormat="1">
      <c r="A17" s="99"/>
      <c r="B17" s="100" t="s">
        <v>6</v>
      </c>
      <c r="C17" s="101" t="s">
        <v>235</v>
      </c>
      <c r="D17" s="165" t="s">
        <v>64</v>
      </c>
      <c r="E17" s="205"/>
      <c r="F17" s="205"/>
      <c r="G17" s="206"/>
      <c r="H17" s="96">
        <v>561000</v>
      </c>
      <c r="I17" s="102">
        <v>86969.57</v>
      </c>
      <c r="J17" s="103">
        <v>476551.43</v>
      </c>
      <c r="K17" s="117" t="str">
        <f t="shared" ref="K17:K51" si="0">C17 &amp; D17 &amp; G17</f>
        <v>18200000000000000000</v>
      </c>
      <c r="L17" s="105" t="s">
        <v>236</v>
      </c>
    </row>
    <row r="18" spans="1:12" s="84" customFormat="1">
      <c r="A18" s="99" t="s">
        <v>237</v>
      </c>
      <c r="B18" s="100" t="s">
        <v>6</v>
      </c>
      <c r="C18" s="101" t="s">
        <v>235</v>
      </c>
      <c r="D18" s="165" t="s">
        <v>238</v>
      </c>
      <c r="E18" s="205"/>
      <c r="F18" s="205"/>
      <c r="G18" s="206"/>
      <c r="H18" s="96">
        <v>561000</v>
      </c>
      <c r="I18" s="102">
        <v>86969.57</v>
      </c>
      <c r="J18" s="103">
        <v>476551.43</v>
      </c>
      <c r="K18" s="117" t="str">
        <f t="shared" si="0"/>
        <v>18210000000000000000</v>
      </c>
      <c r="L18" s="105" t="s">
        <v>239</v>
      </c>
    </row>
    <row r="19" spans="1:12" s="84" customFormat="1">
      <c r="A19" s="99" t="s">
        <v>240</v>
      </c>
      <c r="B19" s="100" t="s">
        <v>6</v>
      </c>
      <c r="C19" s="101" t="s">
        <v>235</v>
      </c>
      <c r="D19" s="165" t="s">
        <v>241</v>
      </c>
      <c r="E19" s="205"/>
      <c r="F19" s="205"/>
      <c r="G19" s="206"/>
      <c r="H19" s="96">
        <v>104000</v>
      </c>
      <c r="I19" s="102">
        <v>32209.01</v>
      </c>
      <c r="J19" s="103">
        <v>71790.990000000005</v>
      </c>
      <c r="K19" s="117" t="str">
        <f t="shared" si="0"/>
        <v>18210100000000000000</v>
      </c>
      <c r="L19" s="105" t="s">
        <v>242</v>
      </c>
    </row>
    <row r="20" spans="1:12" s="84" customFormat="1">
      <c r="A20" s="99" t="s">
        <v>243</v>
      </c>
      <c r="B20" s="100" t="s">
        <v>6</v>
      </c>
      <c r="C20" s="101" t="s">
        <v>235</v>
      </c>
      <c r="D20" s="165" t="s">
        <v>244</v>
      </c>
      <c r="E20" s="205"/>
      <c r="F20" s="205"/>
      <c r="G20" s="206"/>
      <c r="H20" s="96">
        <v>104000</v>
      </c>
      <c r="I20" s="102">
        <v>32209.01</v>
      </c>
      <c r="J20" s="103">
        <v>71790.990000000005</v>
      </c>
      <c r="K20" s="117" t="str">
        <f t="shared" si="0"/>
        <v>18210102000010000110</v>
      </c>
      <c r="L20" s="105" t="s">
        <v>245</v>
      </c>
    </row>
    <row r="21" spans="1:12" s="84" customFormat="1" ht="56.25">
      <c r="A21" s="79" t="s">
        <v>246</v>
      </c>
      <c r="B21" s="78" t="s">
        <v>6</v>
      </c>
      <c r="C21" s="120" t="s">
        <v>235</v>
      </c>
      <c r="D21" s="201" t="s">
        <v>247</v>
      </c>
      <c r="E21" s="207"/>
      <c r="F21" s="207"/>
      <c r="G21" s="208"/>
      <c r="H21" s="80">
        <v>103000</v>
      </c>
      <c r="I21" s="81">
        <v>32168.92</v>
      </c>
      <c r="J21" s="82">
        <f>IF(IF(H21="",0,H21)=0,0,(IF(H21&gt;0,IF(I21&gt;H21,0,H21-I21),IF(I21&gt;H21,H21-I21,0))))</f>
        <v>70831.08</v>
      </c>
      <c r="K21" s="118" t="str">
        <f t="shared" si="0"/>
        <v>18210102010010000110</v>
      </c>
      <c r="L21" s="83" t="str">
        <f>C21 &amp; D21 &amp; G21</f>
        <v>18210102010010000110</v>
      </c>
    </row>
    <row r="22" spans="1:12" s="84" customFormat="1" ht="33.75">
      <c r="A22" s="79" t="s">
        <v>248</v>
      </c>
      <c r="B22" s="78" t="s">
        <v>6</v>
      </c>
      <c r="C22" s="120" t="s">
        <v>235</v>
      </c>
      <c r="D22" s="201" t="s">
        <v>249</v>
      </c>
      <c r="E22" s="207"/>
      <c r="F22" s="207"/>
      <c r="G22" s="208"/>
      <c r="H22" s="80">
        <v>1000</v>
      </c>
      <c r="I22" s="81">
        <v>40.090000000000003</v>
      </c>
      <c r="J22" s="82">
        <f>IF(IF(H22="",0,H22)=0,0,(IF(H22&gt;0,IF(I22&gt;H22,0,H22-I22),IF(I22&gt;H22,H22-I22,0))))</f>
        <v>959.91</v>
      </c>
      <c r="K22" s="118" t="str">
        <f t="shared" si="0"/>
        <v>18210102030010000110</v>
      </c>
      <c r="L22" s="83" t="str">
        <f>C22 &amp; D22 &amp; G22</f>
        <v>18210102030010000110</v>
      </c>
    </row>
    <row r="23" spans="1:12" s="84" customFormat="1">
      <c r="A23" s="99" t="s">
        <v>250</v>
      </c>
      <c r="B23" s="100" t="s">
        <v>6</v>
      </c>
      <c r="C23" s="101" t="s">
        <v>235</v>
      </c>
      <c r="D23" s="165" t="s">
        <v>251</v>
      </c>
      <c r="E23" s="205"/>
      <c r="F23" s="205"/>
      <c r="G23" s="206"/>
      <c r="H23" s="96">
        <v>5000</v>
      </c>
      <c r="I23" s="102">
        <v>7521</v>
      </c>
      <c r="J23" s="103">
        <v>0</v>
      </c>
      <c r="K23" s="117" t="str">
        <f t="shared" si="0"/>
        <v>18210500000000000000</v>
      </c>
      <c r="L23" s="105" t="s">
        <v>252</v>
      </c>
    </row>
    <row r="24" spans="1:12" s="84" customFormat="1">
      <c r="A24" s="99" t="s">
        <v>253</v>
      </c>
      <c r="B24" s="100" t="s">
        <v>6</v>
      </c>
      <c r="C24" s="101" t="s">
        <v>235</v>
      </c>
      <c r="D24" s="165" t="s">
        <v>254</v>
      </c>
      <c r="E24" s="205"/>
      <c r="F24" s="205"/>
      <c r="G24" s="206"/>
      <c r="H24" s="96">
        <v>5000</v>
      </c>
      <c r="I24" s="102">
        <v>7521</v>
      </c>
      <c r="J24" s="103">
        <v>0</v>
      </c>
      <c r="K24" s="117" t="str">
        <f t="shared" si="0"/>
        <v>18210503000010000110</v>
      </c>
      <c r="L24" s="105" t="s">
        <v>255</v>
      </c>
    </row>
    <row r="25" spans="1:12" s="84" customFormat="1">
      <c r="A25" s="79" t="s">
        <v>253</v>
      </c>
      <c r="B25" s="78" t="s">
        <v>6</v>
      </c>
      <c r="C25" s="120" t="s">
        <v>235</v>
      </c>
      <c r="D25" s="201" t="s">
        <v>256</v>
      </c>
      <c r="E25" s="207"/>
      <c r="F25" s="207"/>
      <c r="G25" s="208"/>
      <c r="H25" s="80">
        <v>5000</v>
      </c>
      <c r="I25" s="81">
        <v>7521</v>
      </c>
      <c r="J25" s="82">
        <f>IF(IF(H25="",0,H25)=0,0,(IF(H25&gt;0,IF(I25&gt;H25,0,H25-I25),IF(I25&gt;H25,H25-I25,0))))</f>
        <v>0</v>
      </c>
      <c r="K25" s="118" t="str">
        <f t="shared" si="0"/>
        <v>18210503010010000110</v>
      </c>
      <c r="L25" s="83" t="str">
        <f>C25 &amp; D25 &amp; G25</f>
        <v>18210503010010000110</v>
      </c>
    </row>
    <row r="26" spans="1:12" s="84" customFormat="1">
      <c r="A26" s="99" t="s">
        <v>257</v>
      </c>
      <c r="B26" s="100" t="s">
        <v>6</v>
      </c>
      <c r="C26" s="101" t="s">
        <v>235</v>
      </c>
      <c r="D26" s="165" t="s">
        <v>258</v>
      </c>
      <c r="E26" s="205"/>
      <c r="F26" s="205"/>
      <c r="G26" s="206"/>
      <c r="H26" s="96">
        <v>452000</v>
      </c>
      <c r="I26" s="102">
        <v>47239.56</v>
      </c>
      <c r="J26" s="103">
        <v>404760.44</v>
      </c>
      <c r="K26" s="117" t="str">
        <f t="shared" si="0"/>
        <v>18210600000000000000</v>
      </c>
      <c r="L26" s="105" t="s">
        <v>259</v>
      </c>
    </row>
    <row r="27" spans="1:12" s="84" customFormat="1">
      <c r="A27" s="99" t="s">
        <v>260</v>
      </c>
      <c r="B27" s="100" t="s">
        <v>6</v>
      </c>
      <c r="C27" s="101" t="s">
        <v>235</v>
      </c>
      <c r="D27" s="165" t="s">
        <v>261</v>
      </c>
      <c r="E27" s="205"/>
      <c r="F27" s="205"/>
      <c r="G27" s="206"/>
      <c r="H27" s="96">
        <v>272000</v>
      </c>
      <c r="I27" s="102">
        <v>849</v>
      </c>
      <c r="J27" s="103">
        <v>271151</v>
      </c>
      <c r="K27" s="117" t="str">
        <f t="shared" si="0"/>
        <v>18210601000000000110</v>
      </c>
      <c r="L27" s="105" t="s">
        <v>262</v>
      </c>
    </row>
    <row r="28" spans="1:12" s="84" customFormat="1" ht="33.75">
      <c r="A28" s="79" t="s">
        <v>263</v>
      </c>
      <c r="B28" s="78" t="s">
        <v>6</v>
      </c>
      <c r="C28" s="120" t="s">
        <v>235</v>
      </c>
      <c r="D28" s="201" t="s">
        <v>264</v>
      </c>
      <c r="E28" s="207"/>
      <c r="F28" s="207"/>
      <c r="G28" s="208"/>
      <c r="H28" s="80">
        <v>272000</v>
      </c>
      <c r="I28" s="81">
        <v>849</v>
      </c>
      <c r="J28" s="82">
        <f>IF(IF(H28="",0,H28)=0,0,(IF(H28&gt;0,IF(I28&gt;H28,0,H28-I28),IF(I28&gt;H28,H28-I28,0))))</f>
        <v>271151</v>
      </c>
      <c r="K28" s="118" t="str">
        <f t="shared" si="0"/>
        <v>18210601030100000110</v>
      </c>
      <c r="L28" s="83" t="str">
        <f>C28 &amp; D28 &amp; G28</f>
        <v>18210601030100000110</v>
      </c>
    </row>
    <row r="29" spans="1:12" s="84" customFormat="1">
      <c r="A29" s="99" t="s">
        <v>265</v>
      </c>
      <c r="B29" s="100" t="s">
        <v>6</v>
      </c>
      <c r="C29" s="101" t="s">
        <v>235</v>
      </c>
      <c r="D29" s="165" t="s">
        <v>266</v>
      </c>
      <c r="E29" s="205"/>
      <c r="F29" s="205"/>
      <c r="G29" s="206"/>
      <c r="H29" s="96">
        <v>180000</v>
      </c>
      <c r="I29" s="102">
        <v>46390.559999999998</v>
      </c>
      <c r="J29" s="103">
        <v>133609.44</v>
      </c>
      <c r="K29" s="117" t="str">
        <f t="shared" si="0"/>
        <v>18210606000000000110</v>
      </c>
      <c r="L29" s="105" t="s">
        <v>267</v>
      </c>
    </row>
    <row r="30" spans="1:12" s="84" customFormat="1">
      <c r="A30" s="99" t="s">
        <v>268</v>
      </c>
      <c r="B30" s="100" t="s">
        <v>6</v>
      </c>
      <c r="C30" s="101" t="s">
        <v>235</v>
      </c>
      <c r="D30" s="165" t="s">
        <v>269</v>
      </c>
      <c r="E30" s="205"/>
      <c r="F30" s="205"/>
      <c r="G30" s="206"/>
      <c r="H30" s="96">
        <v>79000</v>
      </c>
      <c r="I30" s="102">
        <v>44697.06</v>
      </c>
      <c r="J30" s="103">
        <v>34302.94</v>
      </c>
      <c r="K30" s="117" t="str">
        <f t="shared" si="0"/>
        <v>18210606030000000110</v>
      </c>
      <c r="L30" s="105" t="s">
        <v>270</v>
      </c>
    </row>
    <row r="31" spans="1:12" s="84" customFormat="1" ht="22.5">
      <c r="A31" s="79" t="s">
        <v>271</v>
      </c>
      <c r="B31" s="78" t="s">
        <v>6</v>
      </c>
      <c r="C31" s="120" t="s">
        <v>235</v>
      </c>
      <c r="D31" s="201" t="s">
        <v>272</v>
      </c>
      <c r="E31" s="207"/>
      <c r="F31" s="207"/>
      <c r="G31" s="208"/>
      <c r="H31" s="80">
        <v>79000</v>
      </c>
      <c r="I31" s="81">
        <v>44697.06</v>
      </c>
      <c r="J31" s="82">
        <f>IF(IF(H31="",0,H31)=0,0,(IF(H31&gt;0,IF(I31&gt;H31,0,H31-I31),IF(I31&gt;H31,H31-I31,0))))</f>
        <v>34302.94</v>
      </c>
      <c r="K31" s="118" t="str">
        <f t="shared" si="0"/>
        <v>18210606033100000110</v>
      </c>
      <c r="L31" s="83" t="str">
        <f>C31 &amp; D31 &amp; G31</f>
        <v>18210606033100000110</v>
      </c>
    </row>
    <row r="32" spans="1:12" s="84" customFormat="1">
      <c r="A32" s="99" t="s">
        <v>273</v>
      </c>
      <c r="B32" s="100" t="s">
        <v>6</v>
      </c>
      <c r="C32" s="101" t="s">
        <v>235</v>
      </c>
      <c r="D32" s="165" t="s">
        <v>274</v>
      </c>
      <c r="E32" s="205"/>
      <c r="F32" s="205"/>
      <c r="G32" s="206"/>
      <c r="H32" s="96">
        <v>101000</v>
      </c>
      <c r="I32" s="102">
        <v>1693.5</v>
      </c>
      <c r="J32" s="103">
        <v>99306.5</v>
      </c>
      <c r="K32" s="117" t="str">
        <f t="shared" si="0"/>
        <v>18210606040000000110</v>
      </c>
      <c r="L32" s="105" t="s">
        <v>275</v>
      </c>
    </row>
    <row r="33" spans="1:12" s="84" customFormat="1" ht="33.75">
      <c r="A33" s="79" t="s">
        <v>276</v>
      </c>
      <c r="B33" s="78" t="s">
        <v>6</v>
      </c>
      <c r="C33" s="120" t="s">
        <v>235</v>
      </c>
      <c r="D33" s="201" t="s">
        <v>277</v>
      </c>
      <c r="E33" s="207"/>
      <c r="F33" s="207"/>
      <c r="G33" s="208"/>
      <c r="H33" s="80">
        <v>101000</v>
      </c>
      <c r="I33" s="81">
        <v>1693.5</v>
      </c>
      <c r="J33" s="82">
        <f>IF(IF(H33="",0,H33)=0,0,(IF(H33&gt;0,IF(I33&gt;H33,0,H33-I33),IF(I33&gt;H33,H33-I33,0))))</f>
        <v>99306.5</v>
      </c>
      <c r="K33" s="118" t="str">
        <f t="shared" si="0"/>
        <v>18210606043100000110</v>
      </c>
      <c r="L33" s="83" t="str">
        <f>C33 &amp; D33 &amp; G33</f>
        <v>18210606043100000110</v>
      </c>
    </row>
    <row r="34" spans="1:12" s="84" customFormat="1">
      <c r="A34" s="99"/>
      <c r="B34" s="100" t="s">
        <v>6</v>
      </c>
      <c r="C34" s="101" t="s">
        <v>278</v>
      </c>
      <c r="D34" s="165" t="s">
        <v>64</v>
      </c>
      <c r="E34" s="205"/>
      <c r="F34" s="205"/>
      <c r="G34" s="206"/>
      <c r="H34" s="96">
        <v>3000</v>
      </c>
      <c r="I34" s="102">
        <v>0</v>
      </c>
      <c r="J34" s="103">
        <v>3000</v>
      </c>
      <c r="K34" s="117" t="str">
        <f t="shared" si="0"/>
        <v>85300000000000000000</v>
      </c>
      <c r="L34" s="105" t="s">
        <v>279</v>
      </c>
    </row>
    <row r="35" spans="1:12" s="84" customFormat="1">
      <c r="A35" s="79"/>
      <c r="B35" s="78" t="s">
        <v>6</v>
      </c>
      <c r="C35" s="120" t="s">
        <v>278</v>
      </c>
      <c r="D35" s="201" t="s">
        <v>280</v>
      </c>
      <c r="E35" s="207"/>
      <c r="F35" s="207"/>
      <c r="G35" s="208"/>
      <c r="H35" s="80">
        <v>3000</v>
      </c>
      <c r="I35" s="81">
        <v>0</v>
      </c>
      <c r="J35" s="82">
        <f>IF(IF(H35="",0,H35)=0,0,(IF(H35&gt;0,IF(I35&gt;H35,0,H35-I35),IF(I35&gt;H35,H35-I35,0))))</f>
        <v>3000</v>
      </c>
      <c r="K35" s="118" t="str">
        <f t="shared" si="0"/>
        <v>85311602020020000140</v>
      </c>
      <c r="L35" s="83" t="str">
        <f>C35 &amp; D35 &amp; G35</f>
        <v>85311602020020000140</v>
      </c>
    </row>
    <row r="36" spans="1:12" s="84" customFormat="1" ht="45">
      <c r="A36" s="99" t="s">
        <v>62</v>
      </c>
      <c r="B36" s="100" t="s">
        <v>6</v>
      </c>
      <c r="C36" s="101" t="s">
        <v>63</v>
      </c>
      <c r="D36" s="165" t="s">
        <v>64</v>
      </c>
      <c r="E36" s="205"/>
      <c r="F36" s="205"/>
      <c r="G36" s="206"/>
      <c r="H36" s="96">
        <v>4910511</v>
      </c>
      <c r="I36" s="102">
        <v>1852884.3</v>
      </c>
      <c r="J36" s="103">
        <v>3063318</v>
      </c>
      <c r="K36" s="117" t="str">
        <f t="shared" si="0"/>
        <v>90100000000000000000</v>
      </c>
      <c r="L36" s="105" t="s">
        <v>65</v>
      </c>
    </row>
    <row r="37" spans="1:12" s="84" customFormat="1">
      <c r="A37" s="99" t="s">
        <v>237</v>
      </c>
      <c r="B37" s="100" t="s">
        <v>6</v>
      </c>
      <c r="C37" s="101" t="s">
        <v>63</v>
      </c>
      <c r="D37" s="165" t="s">
        <v>238</v>
      </c>
      <c r="E37" s="205"/>
      <c r="F37" s="205"/>
      <c r="G37" s="206"/>
      <c r="H37" s="96">
        <v>62000</v>
      </c>
      <c r="I37" s="102">
        <v>21823.3</v>
      </c>
      <c r="J37" s="103">
        <v>45868</v>
      </c>
      <c r="K37" s="117" t="str">
        <f t="shared" si="0"/>
        <v>90110000000000000000</v>
      </c>
      <c r="L37" s="105" t="s">
        <v>281</v>
      </c>
    </row>
    <row r="38" spans="1:12" s="84" customFormat="1">
      <c r="A38" s="99" t="s">
        <v>282</v>
      </c>
      <c r="B38" s="100" t="s">
        <v>6</v>
      </c>
      <c r="C38" s="101" t="s">
        <v>63</v>
      </c>
      <c r="D38" s="165" t="s">
        <v>283</v>
      </c>
      <c r="E38" s="205"/>
      <c r="F38" s="205"/>
      <c r="G38" s="206"/>
      <c r="H38" s="96">
        <v>1000</v>
      </c>
      <c r="I38" s="102">
        <v>3500</v>
      </c>
      <c r="J38" s="103">
        <v>0</v>
      </c>
      <c r="K38" s="117" t="str">
        <f t="shared" si="0"/>
        <v>90110800000000000000</v>
      </c>
      <c r="L38" s="105" t="s">
        <v>284</v>
      </c>
    </row>
    <row r="39" spans="1:12" s="84" customFormat="1" ht="33.75">
      <c r="A39" s="99" t="s">
        <v>285</v>
      </c>
      <c r="B39" s="100" t="s">
        <v>6</v>
      </c>
      <c r="C39" s="101" t="s">
        <v>63</v>
      </c>
      <c r="D39" s="165" t="s">
        <v>286</v>
      </c>
      <c r="E39" s="205"/>
      <c r="F39" s="205"/>
      <c r="G39" s="206"/>
      <c r="H39" s="96">
        <v>1000</v>
      </c>
      <c r="I39" s="102">
        <v>3500</v>
      </c>
      <c r="J39" s="103">
        <v>0</v>
      </c>
      <c r="K39" s="117" t="str">
        <f t="shared" si="0"/>
        <v>90110804000010000110</v>
      </c>
      <c r="L39" s="105" t="s">
        <v>287</v>
      </c>
    </row>
    <row r="40" spans="1:12" s="84" customFormat="1" ht="56.25">
      <c r="A40" s="79" t="s">
        <v>288</v>
      </c>
      <c r="B40" s="78" t="s">
        <v>6</v>
      </c>
      <c r="C40" s="120" t="s">
        <v>63</v>
      </c>
      <c r="D40" s="201" t="s">
        <v>289</v>
      </c>
      <c r="E40" s="207"/>
      <c r="F40" s="207"/>
      <c r="G40" s="208"/>
      <c r="H40" s="80">
        <v>1000</v>
      </c>
      <c r="I40" s="81">
        <v>3500</v>
      </c>
      <c r="J40" s="82">
        <f>IF(IF(H40="",0,H40)=0,0,(IF(H40&gt;0,IF(I40&gt;H40,0,H40-I40),IF(I40&gt;H40,H40-I40,0))))</f>
        <v>0</v>
      </c>
      <c r="K40" s="118" t="str">
        <f t="shared" si="0"/>
        <v>90110804020010000110</v>
      </c>
      <c r="L40" s="83" t="str">
        <f>C40 &amp; D40 &amp; G40</f>
        <v>90110804020010000110</v>
      </c>
    </row>
    <row r="41" spans="1:12" s="84" customFormat="1" ht="33.75">
      <c r="A41" s="99" t="s">
        <v>290</v>
      </c>
      <c r="B41" s="100" t="s">
        <v>6</v>
      </c>
      <c r="C41" s="101" t="s">
        <v>63</v>
      </c>
      <c r="D41" s="165" t="s">
        <v>291</v>
      </c>
      <c r="E41" s="205"/>
      <c r="F41" s="205"/>
      <c r="G41" s="206"/>
      <c r="H41" s="96">
        <v>61000</v>
      </c>
      <c r="I41" s="102">
        <v>15132</v>
      </c>
      <c r="J41" s="103">
        <v>45868</v>
      </c>
      <c r="K41" s="117" t="str">
        <f t="shared" si="0"/>
        <v>90111100000000000000</v>
      </c>
      <c r="L41" s="105" t="s">
        <v>292</v>
      </c>
    </row>
    <row r="42" spans="1:12" s="84" customFormat="1" ht="67.5">
      <c r="A42" s="99" t="s">
        <v>293</v>
      </c>
      <c r="B42" s="100" t="s">
        <v>6</v>
      </c>
      <c r="C42" s="101" t="s">
        <v>63</v>
      </c>
      <c r="D42" s="165" t="s">
        <v>294</v>
      </c>
      <c r="E42" s="205"/>
      <c r="F42" s="205"/>
      <c r="G42" s="206"/>
      <c r="H42" s="96">
        <v>61000</v>
      </c>
      <c r="I42" s="102">
        <v>15132</v>
      </c>
      <c r="J42" s="103">
        <v>45868</v>
      </c>
      <c r="K42" s="117" t="str">
        <f t="shared" si="0"/>
        <v>90111105000000000120</v>
      </c>
      <c r="L42" s="105" t="s">
        <v>295</v>
      </c>
    </row>
    <row r="43" spans="1:12" s="84" customFormat="1" ht="67.5">
      <c r="A43" s="99" t="s">
        <v>296</v>
      </c>
      <c r="B43" s="100" t="s">
        <v>6</v>
      </c>
      <c r="C43" s="101" t="s">
        <v>63</v>
      </c>
      <c r="D43" s="165" t="s">
        <v>297</v>
      </c>
      <c r="E43" s="205"/>
      <c r="F43" s="205"/>
      <c r="G43" s="206"/>
      <c r="H43" s="96">
        <v>61000</v>
      </c>
      <c r="I43" s="102">
        <v>15132</v>
      </c>
      <c r="J43" s="103">
        <v>45868</v>
      </c>
      <c r="K43" s="117" t="str">
        <f t="shared" si="0"/>
        <v>90111105030000000120</v>
      </c>
      <c r="L43" s="105" t="s">
        <v>298</v>
      </c>
    </row>
    <row r="44" spans="1:12" s="84" customFormat="1" ht="56.25">
      <c r="A44" s="79" t="s">
        <v>299</v>
      </c>
      <c r="B44" s="78" t="s">
        <v>6</v>
      </c>
      <c r="C44" s="120" t="s">
        <v>63</v>
      </c>
      <c r="D44" s="201" t="s">
        <v>300</v>
      </c>
      <c r="E44" s="207"/>
      <c r="F44" s="207"/>
      <c r="G44" s="208"/>
      <c r="H44" s="80">
        <v>61000</v>
      </c>
      <c r="I44" s="81">
        <v>15132</v>
      </c>
      <c r="J44" s="82">
        <f>IF(IF(H44="",0,H44)=0,0,(IF(H44&gt;0,IF(I44&gt;H44,0,H44-I44),IF(I44&gt;H44,H44-I44,0))))</f>
        <v>45868</v>
      </c>
      <c r="K44" s="118" t="str">
        <f t="shared" si="0"/>
        <v>90111105035100000120</v>
      </c>
      <c r="L44" s="83" t="str">
        <f>C44 &amp; D44 &amp; G44</f>
        <v>90111105035100000120</v>
      </c>
    </row>
    <row r="45" spans="1:12" s="84" customFormat="1">
      <c r="A45" s="99" t="s">
        <v>301</v>
      </c>
      <c r="B45" s="100" t="s">
        <v>6</v>
      </c>
      <c r="C45" s="101" t="s">
        <v>63</v>
      </c>
      <c r="D45" s="165" t="s">
        <v>302</v>
      </c>
      <c r="E45" s="205"/>
      <c r="F45" s="205"/>
      <c r="G45" s="206"/>
      <c r="H45" s="96">
        <v>0</v>
      </c>
      <c r="I45" s="102">
        <v>3191.3</v>
      </c>
      <c r="J45" s="103">
        <v>0</v>
      </c>
      <c r="K45" s="117" t="str">
        <f t="shared" si="0"/>
        <v>90111700000000000000</v>
      </c>
      <c r="L45" s="105" t="s">
        <v>303</v>
      </c>
    </row>
    <row r="46" spans="1:12" s="84" customFormat="1">
      <c r="A46" s="99" t="s">
        <v>304</v>
      </c>
      <c r="B46" s="100" t="s">
        <v>6</v>
      </c>
      <c r="C46" s="101" t="s">
        <v>63</v>
      </c>
      <c r="D46" s="165" t="s">
        <v>305</v>
      </c>
      <c r="E46" s="205"/>
      <c r="F46" s="205"/>
      <c r="G46" s="206"/>
      <c r="H46" s="96">
        <v>0</v>
      </c>
      <c r="I46" s="102">
        <v>3191.3</v>
      </c>
      <c r="J46" s="103">
        <v>0</v>
      </c>
      <c r="K46" s="117" t="str">
        <f t="shared" si="0"/>
        <v>90111701000000000180</v>
      </c>
      <c r="L46" s="105" t="s">
        <v>306</v>
      </c>
    </row>
    <row r="47" spans="1:12" s="84" customFormat="1" ht="22.5">
      <c r="A47" s="79" t="s">
        <v>307</v>
      </c>
      <c r="B47" s="78" t="s">
        <v>6</v>
      </c>
      <c r="C47" s="120" t="s">
        <v>63</v>
      </c>
      <c r="D47" s="201" t="s">
        <v>308</v>
      </c>
      <c r="E47" s="207"/>
      <c r="F47" s="207"/>
      <c r="G47" s="208"/>
      <c r="H47" s="80">
        <v>0</v>
      </c>
      <c r="I47" s="81">
        <v>3191.3</v>
      </c>
      <c r="J47" s="82">
        <f>IF(IF(H47="",0,H47)=0,0,(IF(H47&gt;0,IF(I47&gt;H47,0,H47-I47),IF(I47&gt;H47,H47-I47,0))))</f>
        <v>0</v>
      </c>
      <c r="K47" s="118" t="str">
        <f t="shared" si="0"/>
        <v>90111701050100000180</v>
      </c>
      <c r="L47" s="83" t="str">
        <f>C47 &amp; D47 &amp; G47</f>
        <v>90111701050100000180</v>
      </c>
    </row>
    <row r="48" spans="1:12" s="84" customFormat="1">
      <c r="A48" s="79"/>
      <c r="B48" s="78" t="s">
        <v>6</v>
      </c>
      <c r="C48" s="120" t="s">
        <v>63</v>
      </c>
      <c r="D48" s="201" t="s">
        <v>309</v>
      </c>
      <c r="E48" s="207"/>
      <c r="F48" s="207"/>
      <c r="G48" s="208"/>
      <c r="H48" s="80">
        <v>4334000</v>
      </c>
      <c r="I48" s="81">
        <v>1445600</v>
      </c>
      <c r="J48" s="82">
        <f>IF(IF(H48="",0,H48)=0,0,(IF(H48&gt;0,IF(I48&gt;H48,0,H48-I48),IF(I48&gt;H48,H48-I48,0))))</f>
        <v>2888400</v>
      </c>
      <c r="K48" s="118" t="str">
        <f t="shared" si="0"/>
        <v>90120215001100000150</v>
      </c>
      <c r="L48" s="83" t="str">
        <f>C48 &amp; D48 &amp; G48</f>
        <v>90120215001100000150</v>
      </c>
    </row>
    <row r="49" spans="1:12" s="84" customFormat="1">
      <c r="A49" s="79"/>
      <c r="B49" s="78" t="s">
        <v>6</v>
      </c>
      <c r="C49" s="120" t="s">
        <v>63</v>
      </c>
      <c r="D49" s="201" t="s">
        <v>310</v>
      </c>
      <c r="E49" s="207"/>
      <c r="F49" s="207"/>
      <c r="G49" s="208"/>
      <c r="H49" s="80">
        <v>81400</v>
      </c>
      <c r="I49" s="81">
        <v>41000</v>
      </c>
      <c r="J49" s="82">
        <f>IF(IF(H49="",0,H49)=0,0,(IF(H49&gt;0,IF(I49&gt;H49,0,H49-I49),IF(I49&gt;H49,H49-I49,0))))</f>
        <v>40400</v>
      </c>
      <c r="K49" s="118" t="str">
        <f t="shared" si="0"/>
        <v>90120235118100000150</v>
      </c>
      <c r="L49" s="83" t="str">
        <f>C49 &amp; D49 &amp; G49</f>
        <v>90120235118100000150</v>
      </c>
    </row>
    <row r="50" spans="1:12" s="84" customFormat="1">
      <c r="A50" s="79"/>
      <c r="B50" s="78" t="s">
        <v>6</v>
      </c>
      <c r="C50" s="120" t="s">
        <v>63</v>
      </c>
      <c r="D50" s="201" t="s">
        <v>311</v>
      </c>
      <c r="E50" s="207"/>
      <c r="F50" s="207"/>
      <c r="G50" s="208"/>
      <c r="H50" s="80">
        <v>101000</v>
      </c>
      <c r="I50" s="81">
        <v>12350</v>
      </c>
      <c r="J50" s="82">
        <f>IF(IF(H50="",0,H50)=0,0,(IF(H50&gt;0,IF(I50&gt;H50,0,H50-I50),IF(I50&gt;H50,H50-I50,0))))</f>
        <v>88650</v>
      </c>
      <c r="K50" s="118" t="str">
        <f t="shared" si="0"/>
        <v>90120240014100000150</v>
      </c>
      <c r="L50" s="83" t="str">
        <f>C50 &amp; D50 &amp; G50</f>
        <v>90120240014100000150</v>
      </c>
    </row>
    <row r="51" spans="1:12" s="84" customFormat="1">
      <c r="A51" s="79"/>
      <c r="B51" s="78" t="s">
        <v>6</v>
      </c>
      <c r="C51" s="120" t="s">
        <v>63</v>
      </c>
      <c r="D51" s="201" t="s">
        <v>312</v>
      </c>
      <c r="E51" s="207"/>
      <c r="F51" s="207"/>
      <c r="G51" s="208"/>
      <c r="H51" s="80">
        <v>332111</v>
      </c>
      <c r="I51" s="81">
        <v>332111</v>
      </c>
      <c r="J51" s="82">
        <f>IF(IF(H51="",0,H51)=0,0,(IF(H51&gt;0,IF(I51&gt;H51,0,H51-I51),IF(I51&gt;H51,H51-I51,0))))</f>
        <v>0</v>
      </c>
      <c r="K51" s="118" t="str">
        <f t="shared" si="0"/>
        <v>90120245160100000150</v>
      </c>
      <c r="L51" s="83" t="str">
        <f>C51 &amp; D51 &amp; G51</f>
        <v>90120245160100000150</v>
      </c>
    </row>
    <row r="52" spans="1:12" ht="3.75" hidden="1" customHeight="1" thickBot="1">
      <c r="A52" s="15"/>
      <c r="B52" s="27"/>
      <c r="C52" s="19"/>
      <c r="D52" s="28"/>
      <c r="E52" s="28"/>
      <c r="F52" s="28"/>
      <c r="G52" s="28"/>
      <c r="H52" s="36"/>
      <c r="I52" s="37"/>
      <c r="J52" s="51"/>
      <c r="K52" s="115"/>
    </row>
    <row r="53" spans="1:12">
      <c r="A53" s="20"/>
      <c r="B53" s="21"/>
      <c r="C53" s="22"/>
      <c r="D53" s="22"/>
      <c r="E53" s="22"/>
      <c r="F53" s="22"/>
      <c r="G53" s="22"/>
      <c r="H53" s="23"/>
      <c r="I53" s="23"/>
      <c r="J53" s="22"/>
      <c r="K53" s="22"/>
    </row>
    <row r="54" spans="1:12" ht="12.75" customHeight="1">
      <c r="A54" s="194" t="s">
        <v>24</v>
      </c>
      <c r="B54" s="194"/>
      <c r="C54" s="194"/>
      <c r="D54" s="194"/>
      <c r="E54" s="194"/>
      <c r="F54" s="194"/>
      <c r="G54" s="194"/>
      <c r="H54" s="194"/>
      <c r="I54" s="194"/>
      <c r="J54" s="194"/>
      <c r="K54" s="112"/>
    </row>
    <row r="55" spans="1:12">
      <c r="A55" s="8"/>
      <c r="B55" s="8"/>
      <c r="C55" s="9"/>
      <c r="D55" s="9"/>
      <c r="E55" s="9"/>
      <c r="F55" s="9"/>
      <c r="G55" s="9"/>
      <c r="H55" s="10"/>
      <c r="I55" s="10"/>
      <c r="J55" s="33" t="s">
        <v>20</v>
      </c>
      <c r="K55" s="33"/>
    </row>
    <row r="56" spans="1:12" ht="12.75" customHeight="1">
      <c r="A56" s="150" t="s">
        <v>39</v>
      </c>
      <c r="B56" s="150" t="s">
        <v>40</v>
      </c>
      <c r="C56" s="156" t="s">
        <v>44</v>
      </c>
      <c r="D56" s="157"/>
      <c r="E56" s="157"/>
      <c r="F56" s="157"/>
      <c r="G56" s="158"/>
      <c r="H56" s="150" t="s">
        <v>42</v>
      </c>
      <c r="I56" s="150" t="s">
        <v>23</v>
      </c>
      <c r="J56" s="150" t="s">
        <v>43</v>
      </c>
      <c r="K56" s="113"/>
    </row>
    <row r="57" spans="1:12">
      <c r="A57" s="151"/>
      <c r="B57" s="151"/>
      <c r="C57" s="159"/>
      <c r="D57" s="160"/>
      <c r="E57" s="160"/>
      <c r="F57" s="160"/>
      <c r="G57" s="161"/>
      <c r="H57" s="151"/>
      <c r="I57" s="151"/>
      <c r="J57" s="151"/>
      <c r="K57" s="113"/>
    </row>
    <row r="58" spans="1:12">
      <c r="A58" s="152"/>
      <c r="B58" s="152"/>
      <c r="C58" s="162"/>
      <c r="D58" s="163"/>
      <c r="E58" s="163"/>
      <c r="F58" s="163"/>
      <c r="G58" s="164"/>
      <c r="H58" s="152"/>
      <c r="I58" s="152"/>
      <c r="J58" s="152"/>
      <c r="K58" s="113"/>
    </row>
    <row r="59" spans="1:12" ht="13.5" thickBot="1">
      <c r="A59" s="70">
        <v>1</v>
      </c>
      <c r="B59" s="12">
        <v>2</v>
      </c>
      <c r="C59" s="182">
        <v>3</v>
      </c>
      <c r="D59" s="183"/>
      <c r="E59" s="183"/>
      <c r="F59" s="183"/>
      <c r="G59" s="184"/>
      <c r="H59" s="13" t="s">
        <v>2</v>
      </c>
      <c r="I59" s="13" t="s">
        <v>25</v>
      </c>
      <c r="J59" s="13" t="s">
        <v>26</v>
      </c>
      <c r="K59" s="114"/>
    </row>
    <row r="60" spans="1:12">
      <c r="A60" s="71" t="s">
        <v>5</v>
      </c>
      <c r="B60" s="38" t="s">
        <v>7</v>
      </c>
      <c r="C60" s="153" t="s">
        <v>17</v>
      </c>
      <c r="D60" s="154"/>
      <c r="E60" s="154"/>
      <c r="F60" s="154"/>
      <c r="G60" s="155"/>
      <c r="H60" s="52">
        <v>5474511</v>
      </c>
      <c r="I60" s="52">
        <v>1618739.69</v>
      </c>
      <c r="J60" s="104">
        <v>3855771.31</v>
      </c>
    </row>
    <row r="61" spans="1:12" ht="12.75" customHeight="1">
      <c r="A61" s="73" t="s">
        <v>4</v>
      </c>
      <c r="B61" s="50"/>
      <c r="C61" s="195"/>
      <c r="D61" s="196"/>
      <c r="E61" s="196"/>
      <c r="F61" s="196"/>
      <c r="G61" s="197"/>
      <c r="H61" s="59"/>
      <c r="I61" s="60"/>
      <c r="J61" s="61"/>
    </row>
    <row r="62" spans="1:12" s="84" customFormat="1" ht="45">
      <c r="A62" s="99" t="s">
        <v>62</v>
      </c>
      <c r="B62" s="100" t="s">
        <v>7</v>
      </c>
      <c r="C62" s="101" t="s">
        <v>63</v>
      </c>
      <c r="D62" s="123" t="s">
        <v>90</v>
      </c>
      <c r="E62" s="165" t="s">
        <v>88</v>
      </c>
      <c r="F62" s="166"/>
      <c r="G62" s="128" t="s">
        <v>89</v>
      </c>
      <c r="H62" s="96">
        <v>5474511</v>
      </c>
      <c r="I62" s="102">
        <v>1618739.69</v>
      </c>
      <c r="J62" s="103">
        <v>3855771.31</v>
      </c>
      <c r="K62" s="117" t="str">
        <f t="shared" ref="K62:K93" si="1">C62 &amp; D62 &amp;E62 &amp; F62 &amp; G62</f>
        <v>90100000000000000000</v>
      </c>
      <c r="L62" s="106" t="s">
        <v>65</v>
      </c>
    </row>
    <row r="63" spans="1:12" s="84" customFormat="1">
      <c r="A63" s="99" t="s">
        <v>92</v>
      </c>
      <c r="B63" s="100" t="s">
        <v>7</v>
      </c>
      <c r="C63" s="101" t="s">
        <v>63</v>
      </c>
      <c r="D63" s="123" t="s">
        <v>93</v>
      </c>
      <c r="E63" s="165" t="s">
        <v>88</v>
      </c>
      <c r="F63" s="166"/>
      <c r="G63" s="128" t="s">
        <v>89</v>
      </c>
      <c r="H63" s="96">
        <v>2725000</v>
      </c>
      <c r="I63" s="102">
        <v>831446.96</v>
      </c>
      <c r="J63" s="103">
        <v>1893553.04</v>
      </c>
      <c r="K63" s="117" t="str">
        <f t="shared" si="1"/>
        <v>90101000000000000000</v>
      </c>
      <c r="L63" s="106" t="s">
        <v>91</v>
      </c>
    </row>
    <row r="64" spans="1:12" s="84" customFormat="1" ht="45">
      <c r="A64" s="99" t="s">
        <v>95</v>
      </c>
      <c r="B64" s="100" t="s">
        <v>7</v>
      </c>
      <c r="C64" s="101" t="s">
        <v>63</v>
      </c>
      <c r="D64" s="123" t="s">
        <v>96</v>
      </c>
      <c r="E64" s="165" t="s">
        <v>88</v>
      </c>
      <c r="F64" s="166"/>
      <c r="G64" s="128" t="s">
        <v>89</v>
      </c>
      <c r="H64" s="96">
        <v>2714000</v>
      </c>
      <c r="I64" s="102">
        <v>831446.96</v>
      </c>
      <c r="J64" s="103">
        <v>1882553.04</v>
      </c>
      <c r="K64" s="117" t="str">
        <f t="shared" si="1"/>
        <v>90101040000000000000</v>
      </c>
      <c r="L64" s="106" t="s">
        <v>94</v>
      </c>
    </row>
    <row r="65" spans="1:12" s="84" customFormat="1">
      <c r="A65" s="99"/>
      <c r="B65" s="100" t="s">
        <v>7</v>
      </c>
      <c r="C65" s="101" t="s">
        <v>63</v>
      </c>
      <c r="D65" s="123" t="s">
        <v>96</v>
      </c>
      <c r="E65" s="165" t="s">
        <v>98</v>
      </c>
      <c r="F65" s="166"/>
      <c r="G65" s="128" t="s">
        <v>89</v>
      </c>
      <c r="H65" s="96">
        <v>905000</v>
      </c>
      <c r="I65" s="102">
        <v>290472.28999999998</v>
      </c>
      <c r="J65" s="103">
        <v>614527.71</v>
      </c>
      <c r="K65" s="117" t="str">
        <f t="shared" si="1"/>
        <v>90101049990000410000</v>
      </c>
      <c r="L65" s="106" t="s">
        <v>97</v>
      </c>
    </row>
    <row r="66" spans="1:12" s="84" customFormat="1" ht="56.25">
      <c r="A66" s="99" t="s">
        <v>100</v>
      </c>
      <c r="B66" s="100" t="s">
        <v>7</v>
      </c>
      <c r="C66" s="101" t="s">
        <v>63</v>
      </c>
      <c r="D66" s="123" t="s">
        <v>96</v>
      </c>
      <c r="E66" s="165" t="s">
        <v>98</v>
      </c>
      <c r="F66" s="166"/>
      <c r="G66" s="128" t="s">
        <v>101</v>
      </c>
      <c r="H66" s="96">
        <v>905000</v>
      </c>
      <c r="I66" s="102">
        <v>290472.28999999998</v>
      </c>
      <c r="J66" s="103">
        <v>614527.71</v>
      </c>
      <c r="K66" s="117" t="str">
        <f t="shared" si="1"/>
        <v>90101049990000410100</v>
      </c>
      <c r="L66" s="106" t="s">
        <v>99</v>
      </c>
    </row>
    <row r="67" spans="1:12" s="84" customFormat="1" ht="22.5">
      <c r="A67" s="99" t="s">
        <v>103</v>
      </c>
      <c r="B67" s="100" t="s">
        <v>7</v>
      </c>
      <c r="C67" s="101" t="s">
        <v>63</v>
      </c>
      <c r="D67" s="123" t="s">
        <v>96</v>
      </c>
      <c r="E67" s="165" t="s">
        <v>98</v>
      </c>
      <c r="F67" s="166"/>
      <c r="G67" s="128" t="s">
        <v>104</v>
      </c>
      <c r="H67" s="96">
        <v>905000</v>
      </c>
      <c r="I67" s="102">
        <v>290472.28999999998</v>
      </c>
      <c r="J67" s="103">
        <v>614527.71</v>
      </c>
      <c r="K67" s="117" t="str">
        <f t="shared" si="1"/>
        <v>90101049990000410120</v>
      </c>
      <c r="L67" s="106" t="s">
        <v>102</v>
      </c>
    </row>
    <row r="68" spans="1:12" s="84" customFormat="1" ht="22.5">
      <c r="A68" s="79" t="s">
        <v>105</v>
      </c>
      <c r="B68" s="78" t="s">
        <v>7</v>
      </c>
      <c r="C68" s="120" t="s">
        <v>63</v>
      </c>
      <c r="D68" s="124" t="s">
        <v>96</v>
      </c>
      <c r="E68" s="201" t="s">
        <v>98</v>
      </c>
      <c r="F68" s="202"/>
      <c r="G68" s="121" t="s">
        <v>106</v>
      </c>
      <c r="H68" s="80">
        <v>695000</v>
      </c>
      <c r="I68" s="81">
        <v>223097</v>
      </c>
      <c r="J68" s="82">
        <f>IF(IF(H68="",0,H68)=0,0,(IF(H68&gt;0,IF(I68&gt;H68,0,H68-I68),IF(I68&gt;H68,H68-I68,0))))</f>
        <v>471903</v>
      </c>
      <c r="K68" s="117" t="str">
        <f t="shared" si="1"/>
        <v>90101049990000410121</v>
      </c>
      <c r="L68" s="83" t="str">
        <f>C68 &amp; D68 &amp;E68 &amp; F68 &amp; G68</f>
        <v>90101049990000410121</v>
      </c>
    </row>
    <row r="69" spans="1:12" s="84" customFormat="1" ht="33.75">
      <c r="A69" s="79" t="s">
        <v>107</v>
      </c>
      <c r="B69" s="78" t="s">
        <v>7</v>
      </c>
      <c r="C69" s="120" t="s">
        <v>63</v>
      </c>
      <c r="D69" s="124" t="s">
        <v>96</v>
      </c>
      <c r="E69" s="201" t="s">
        <v>98</v>
      </c>
      <c r="F69" s="202"/>
      <c r="G69" s="121" t="s">
        <v>108</v>
      </c>
      <c r="H69" s="80">
        <v>210000</v>
      </c>
      <c r="I69" s="81">
        <v>67375.289999999994</v>
      </c>
      <c r="J69" s="82">
        <f>IF(IF(H69="",0,H69)=0,0,(IF(H69&gt;0,IF(I69&gt;H69,0,H69-I69),IF(I69&gt;H69,H69-I69,0))))</f>
        <v>142624.71</v>
      </c>
      <c r="K69" s="117" t="str">
        <f t="shared" si="1"/>
        <v>90101049990000410129</v>
      </c>
      <c r="L69" s="83" t="str">
        <f>C69 &amp; D69 &amp;E69 &amp; F69 &amp; G69</f>
        <v>90101049990000410129</v>
      </c>
    </row>
    <row r="70" spans="1:12" s="84" customFormat="1">
      <c r="A70" s="99"/>
      <c r="B70" s="100" t="s">
        <v>7</v>
      </c>
      <c r="C70" s="101" t="s">
        <v>63</v>
      </c>
      <c r="D70" s="123" t="s">
        <v>96</v>
      </c>
      <c r="E70" s="165" t="s">
        <v>110</v>
      </c>
      <c r="F70" s="166"/>
      <c r="G70" s="128" t="s">
        <v>89</v>
      </c>
      <c r="H70" s="96">
        <v>1809000</v>
      </c>
      <c r="I70" s="102">
        <v>540974.67000000004</v>
      </c>
      <c r="J70" s="103">
        <v>1268025.33</v>
      </c>
      <c r="K70" s="117" t="str">
        <f t="shared" si="1"/>
        <v>90101049990090019000</v>
      </c>
      <c r="L70" s="106" t="s">
        <v>109</v>
      </c>
    </row>
    <row r="71" spans="1:12" s="84" customFormat="1" ht="56.25">
      <c r="A71" s="99" t="s">
        <v>100</v>
      </c>
      <c r="B71" s="100" t="s">
        <v>7</v>
      </c>
      <c r="C71" s="101" t="s">
        <v>63</v>
      </c>
      <c r="D71" s="123" t="s">
        <v>96</v>
      </c>
      <c r="E71" s="165" t="s">
        <v>110</v>
      </c>
      <c r="F71" s="166"/>
      <c r="G71" s="128" t="s">
        <v>101</v>
      </c>
      <c r="H71" s="96">
        <v>1112000</v>
      </c>
      <c r="I71" s="102">
        <v>333338.21999999997</v>
      </c>
      <c r="J71" s="103">
        <v>778661.78</v>
      </c>
      <c r="K71" s="117" t="str">
        <f t="shared" si="1"/>
        <v>90101049990090019100</v>
      </c>
      <c r="L71" s="106" t="s">
        <v>111</v>
      </c>
    </row>
    <row r="72" spans="1:12" s="84" customFormat="1" ht="22.5">
      <c r="A72" s="99" t="s">
        <v>103</v>
      </c>
      <c r="B72" s="100" t="s">
        <v>7</v>
      </c>
      <c r="C72" s="101" t="s">
        <v>63</v>
      </c>
      <c r="D72" s="123" t="s">
        <v>96</v>
      </c>
      <c r="E72" s="165" t="s">
        <v>110</v>
      </c>
      <c r="F72" s="166"/>
      <c r="G72" s="128" t="s">
        <v>104</v>
      </c>
      <c r="H72" s="96">
        <v>1112000</v>
      </c>
      <c r="I72" s="102">
        <v>333338.21999999997</v>
      </c>
      <c r="J72" s="103">
        <v>778661.78</v>
      </c>
      <c r="K72" s="117" t="str">
        <f t="shared" si="1"/>
        <v>90101049990090019120</v>
      </c>
      <c r="L72" s="106" t="s">
        <v>112</v>
      </c>
    </row>
    <row r="73" spans="1:12" s="84" customFormat="1" ht="22.5">
      <c r="A73" s="79" t="s">
        <v>105</v>
      </c>
      <c r="B73" s="78" t="s">
        <v>7</v>
      </c>
      <c r="C73" s="120" t="s">
        <v>63</v>
      </c>
      <c r="D73" s="124" t="s">
        <v>96</v>
      </c>
      <c r="E73" s="201" t="s">
        <v>110</v>
      </c>
      <c r="F73" s="202"/>
      <c r="G73" s="121" t="s">
        <v>106</v>
      </c>
      <c r="H73" s="80">
        <v>854000</v>
      </c>
      <c r="I73" s="81">
        <v>256020.13</v>
      </c>
      <c r="J73" s="82">
        <f>IF(IF(H73="",0,H73)=0,0,(IF(H73&gt;0,IF(I73&gt;H73,0,H73-I73),IF(I73&gt;H73,H73-I73,0))))</f>
        <v>597979.87</v>
      </c>
      <c r="K73" s="117" t="str">
        <f t="shared" si="1"/>
        <v>90101049990090019121</v>
      </c>
      <c r="L73" s="83" t="str">
        <f>C73 &amp; D73 &amp;E73 &amp; F73 &amp; G73</f>
        <v>90101049990090019121</v>
      </c>
    </row>
    <row r="74" spans="1:12" s="84" customFormat="1" ht="33.75">
      <c r="A74" s="79" t="s">
        <v>107</v>
      </c>
      <c r="B74" s="78" t="s">
        <v>7</v>
      </c>
      <c r="C74" s="120" t="s">
        <v>63</v>
      </c>
      <c r="D74" s="124" t="s">
        <v>96</v>
      </c>
      <c r="E74" s="201" t="s">
        <v>110</v>
      </c>
      <c r="F74" s="202"/>
      <c r="G74" s="121" t="s">
        <v>108</v>
      </c>
      <c r="H74" s="80">
        <v>258000</v>
      </c>
      <c r="I74" s="81">
        <v>77318.09</v>
      </c>
      <c r="J74" s="82">
        <f>IF(IF(H74="",0,H74)=0,0,(IF(H74&gt;0,IF(I74&gt;H74,0,H74-I74),IF(I74&gt;H74,H74-I74,0))))</f>
        <v>180681.91</v>
      </c>
      <c r="K74" s="117" t="str">
        <f t="shared" si="1"/>
        <v>90101049990090019129</v>
      </c>
      <c r="L74" s="83" t="str">
        <f>C74 &amp; D74 &amp;E74 &amp; F74 &amp; G74</f>
        <v>90101049990090019129</v>
      </c>
    </row>
    <row r="75" spans="1:12" s="84" customFormat="1" ht="22.5">
      <c r="A75" s="99" t="s">
        <v>114</v>
      </c>
      <c r="B75" s="100" t="s">
        <v>7</v>
      </c>
      <c r="C75" s="101" t="s">
        <v>63</v>
      </c>
      <c r="D75" s="123" t="s">
        <v>96</v>
      </c>
      <c r="E75" s="165" t="s">
        <v>110</v>
      </c>
      <c r="F75" s="166"/>
      <c r="G75" s="128" t="s">
        <v>7</v>
      </c>
      <c r="H75" s="96">
        <v>679000</v>
      </c>
      <c r="I75" s="102">
        <v>201986.45</v>
      </c>
      <c r="J75" s="103">
        <v>477013.55</v>
      </c>
      <c r="K75" s="117" t="str">
        <f t="shared" si="1"/>
        <v>90101049990090019200</v>
      </c>
      <c r="L75" s="106" t="s">
        <v>113</v>
      </c>
    </row>
    <row r="76" spans="1:12" s="84" customFormat="1" ht="22.5">
      <c r="A76" s="99" t="s">
        <v>116</v>
      </c>
      <c r="B76" s="100" t="s">
        <v>7</v>
      </c>
      <c r="C76" s="101" t="s">
        <v>63</v>
      </c>
      <c r="D76" s="123" t="s">
        <v>96</v>
      </c>
      <c r="E76" s="165" t="s">
        <v>110</v>
      </c>
      <c r="F76" s="166"/>
      <c r="G76" s="128" t="s">
        <v>117</v>
      </c>
      <c r="H76" s="96">
        <v>679000</v>
      </c>
      <c r="I76" s="102">
        <v>201986.45</v>
      </c>
      <c r="J76" s="103">
        <v>477013.55</v>
      </c>
      <c r="K76" s="117" t="str">
        <f t="shared" si="1"/>
        <v>90101049990090019240</v>
      </c>
      <c r="L76" s="106" t="s">
        <v>115</v>
      </c>
    </row>
    <row r="77" spans="1:12" s="84" customFormat="1" ht="22.5">
      <c r="A77" s="79" t="s">
        <v>118</v>
      </c>
      <c r="B77" s="78" t="s">
        <v>7</v>
      </c>
      <c r="C77" s="120" t="s">
        <v>63</v>
      </c>
      <c r="D77" s="124" t="s">
        <v>96</v>
      </c>
      <c r="E77" s="201" t="s">
        <v>110</v>
      </c>
      <c r="F77" s="202"/>
      <c r="G77" s="121" t="s">
        <v>119</v>
      </c>
      <c r="H77" s="80">
        <v>77000</v>
      </c>
      <c r="I77" s="81">
        <v>27240</v>
      </c>
      <c r="J77" s="82">
        <f>IF(IF(H77="",0,H77)=0,0,(IF(H77&gt;0,IF(I77&gt;H77,0,H77-I77),IF(I77&gt;H77,H77-I77,0))))</f>
        <v>49760</v>
      </c>
      <c r="K77" s="117" t="str">
        <f t="shared" si="1"/>
        <v>90101049990090019242</v>
      </c>
      <c r="L77" s="83" t="str">
        <f>C77 &amp; D77 &amp;E77 &amp; F77 &amp; G77</f>
        <v>90101049990090019242</v>
      </c>
    </row>
    <row r="78" spans="1:12" s="84" customFormat="1">
      <c r="A78" s="79" t="s">
        <v>120</v>
      </c>
      <c r="B78" s="78" t="s">
        <v>7</v>
      </c>
      <c r="C78" s="120" t="s">
        <v>63</v>
      </c>
      <c r="D78" s="124" t="s">
        <v>96</v>
      </c>
      <c r="E78" s="201" t="s">
        <v>110</v>
      </c>
      <c r="F78" s="202"/>
      <c r="G78" s="121" t="s">
        <v>121</v>
      </c>
      <c r="H78" s="80">
        <v>602000</v>
      </c>
      <c r="I78" s="81">
        <v>174746.45</v>
      </c>
      <c r="J78" s="82">
        <f>IF(IF(H78="",0,H78)=0,0,(IF(H78&gt;0,IF(I78&gt;H78,0,H78-I78),IF(I78&gt;H78,H78-I78,0))))</f>
        <v>427253.55</v>
      </c>
      <c r="K78" s="117" t="str">
        <f t="shared" si="1"/>
        <v>90101049990090019244</v>
      </c>
      <c r="L78" s="83" t="str">
        <f>C78 &amp; D78 &amp;E78 &amp; F78 &amp; G78</f>
        <v>90101049990090019244</v>
      </c>
    </row>
    <row r="79" spans="1:12" s="84" customFormat="1">
      <c r="A79" s="99" t="s">
        <v>123</v>
      </c>
      <c r="B79" s="100" t="s">
        <v>7</v>
      </c>
      <c r="C79" s="101" t="s">
        <v>63</v>
      </c>
      <c r="D79" s="123" t="s">
        <v>96</v>
      </c>
      <c r="E79" s="165" t="s">
        <v>110</v>
      </c>
      <c r="F79" s="166"/>
      <c r="G79" s="128" t="s">
        <v>124</v>
      </c>
      <c r="H79" s="96">
        <v>18000</v>
      </c>
      <c r="I79" s="102">
        <v>5650</v>
      </c>
      <c r="J79" s="103">
        <v>12350</v>
      </c>
      <c r="K79" s="117" t="str">
        <f t="shared" si="1"/>
        <v>90101049990090019800</v>
      </c>
      <c r="L79" s="106" t="s">
        <v>122</v>
      </c>
    </row>
    <row r="80" spans="1:12" s="84" customFormat="1">
      <c r="A80" s="99" t="s">
        <v>126</v>
      </c>
      <c r="B80" s="100" t="s">
        <v>7</v>
      </c>
      <c r="C80" s="101" t="s">
        <v>63</v>
      </c>
      <c r="D80" s="123" t="s">
        <v>96</v>
      </c>
      <c r="E80" s="165" t="s">
        <v>110</v>
      </c>
      <c r="F80" s="166"/>
      <c r="G80" s="128" t="s">
        <v>127</v>
      </c>
      <c r="H80" s="96">
        <v>18000</v>
      </c>
      <c r="I80" s="102">
        <v>5650</v>
      </c>
      <c r="J80" s="103">
        <v>12350</v>
      </c>
      <c r="K80" s="117" t="str">
        <f t="shared" si="1"/>
        <v>90101049990090019850</v>
      </c>
      <c r="L80" s="106" t="s">
        <v>125</v>
      </c>
    </row>
    <row r="81" spans="1:12" s="84" customFormat="1" ht="22.5">
      <c r="A81" s="79" t="s">
        <v>128</v>
      </c>
      <c r="B81" s="78" t="s">
        <v>7</v>
      </c>
      <c r="C81" s="120" t="s">
        <v>63</v>
      </c>
      <c r="D81" s="124" t="s">
        <v>96</v>
      </c>
      <c r="E81" s="201" t="s">
        <v>110</v>
      </c>
      <c r="F81" s="202"/>
      <c r="G81" s="121" t="s">
        <v>129</v>
      </c>
      <c r="H81" s="80">
        <v>11350</v>
      </c>
      <c r="I81" s="81">
        <v>2000</v>
      </c>
      <c r="J81" s="82">
        <f>IF(IF(H81="",0,H81)=0,0,(IF(H81&gt;0,IF(I81&gt;H81,0,H81-I81),IF(I81&gt;H81,H81-I81,0))))</f>
        <v>9350</v>
      </c>
      <c r="K81" s="117" t="str">
        <f t="shared" si="1"/>
        <v>90101049990090019851</v>
      </c>
      <c r="L81" s="83" t="str">
        <f>C81 &amp; D81 &amp;E81 &amp; F81 &amp; G81</f>
        <v>90101049990090019851</v>
      </c>
    </row>
    <row r="82" spans="1:12" s="84" customFormat="1">
      <c r="A82" s="79" t="s">
        <v>130</v>
      </c>
      <c r="B82" s="78" t="s">
        <v>7</v>
      </c>
      <c r="C82" s="120" t="s">
        <v>63</v>
      </c>
      <c r="D82" s="124" t="s">
        <v>96</v>
      </c>
      <c r="E82" s="201" t="s">
        <v>110</v>
      </c>
      <c r="F82" s="202"/>
      <c r="G82" s="121" t="s">
        <v>131</v>
      </c>
      <c r="H82" s="80">
        <v>6650</v>
      </c>
      <c r="I82" s="81">
        <v>3650</v>
      </c>
      <c r="J82" s="82">
        <f>IF(IF(H82="",0,H82)=0,0,(IF(H82&gt;0,IF(I82&gt;H82,0,H82-I82),IF(I82&gt;H82,H82-I82,0))))</f>
        <v>3000</v>
      </c>
      <c r="K82" s="117" t="str">
        <f t="shared" si="1"/>
        <v>90101049990090019852</v>
      </c>
      <c r="L82" s="83" t="str">
        <f>C82 &amp; D82 &amp;E82 &amp; F82 &amp; G82</f>
        <v>90101049990090019852</v>
      </c>
    </row>
    <row r="83" spans="1:12" s="84" customFormat="1">
      <c r="A83" s="99" t="s">
        <v>133</v>
      </c>
      <c r="B83" s="100" t="s">
        <v>7</v>
      </c>
      <c r="C83" s="101" t="s">
        <v>63</v>
      </c>
      <c r="D83" s="123" t="s">
        <v>134</v>
      </c>
      <c r="E83" s="165" t="s">
        <v>88</v>
      </c>
      <c r="F83" s="166"/>
      <c r="G83" s="128" t="s">
        <v>89</v>
      </c>
      <c r="H83" s="96">
        <v>11000</v>
      </c>
      <c r="I83" s="102">
        <v>0</v>
      </c>
      <c r="J83" s="103">
        <v>11000</v>
      </c>
      <c r="K83" s="117" t="str">
        <f t="shared" si="1"/>
        <v>90101110000000000000</v>
      </c>
      <c r="L83" s="106" t="s">
        <v>132</v>
      </c>
    </row>
    <row r="84" spans="1:12" s="84" customFormat="1">
      <c r="A84" s="99"/>
      <c r="B84" s="100" t="s">
        <v>7</v>
      </c>
      <c r="C84" s="101" t="s">
        <v>63</v>
      </c>
      <c r="D84" s="123" t="s">
        <v>134</v>
      </c>
      <c r="E84" s="165" t="s">
        <v>136</v>
      </c>
      <c r="F84" s="166"/>
      <c r="G84" s="128" t="s">
        <v>89</v>
      </c>
      <c r="H84" s="96">
        <v>11000</v>
      </c>
      <c r="I84" s="102">
        <v>0</v>
      </c>
      <c r="J84" s="103">
        <v>11000</v>
      </c>
      <c r="K84" s="117" t="str">
        <f t="shared" si="1"/>
        <v>90101119990020550000</v>
      </c>
      <c r="L84" s="106" t="s">
        <v>135</v>
      </c>
    </row>
    <row r="85" spans="1:12" s="84" customFormat="1">
      <c r="A85" s="99" t="s">
        <v>123</v>
      </c>
      <c r="B85" s="100" t="s">
        <v>7</v>
      </c>
      <c r="C85" s="101" t="s">
        <v>63</v>
      </c>
      <c r="D85" s="123" t="s">
        <v>134</v>
      </c>
      <c r="E85" s="165" t="s">
        <v>136</v>
      </c>
      <c r="F85" s="166"/>
      <c r="G85" s="128" t="s">
        <v>124</v>
      </c>
      <c r="H85" s="96">
        <v>11000</v>
      </c>
      <c r="I85" s="102">
        <v>0</v>
      </c>
      <c r="J85" s="103">
        <v>11000</v>
      </c>
      <c r="K85" s="117" t="str">
        <f t="shared" si="1"/>
        <v>90101119990020550800</v>
      </c>
      <c r="L85" s="106" t="s">
        <v>137</v>
      </c>
    </row>
    <row r="86" spans="1:12" s="84" customFormat="1">
      <c r="A86" s="79" t="s">
        <v>138</v>
      </c>
      <c r="B86" s="78" t="s">
        <v>7</v>
      </c>
      <c r="C86" s="120" t="s">
        <v>63</v>
      </c>
      <c r="D86" s="124" t="s">
        <v>134</v>
      </c>
      <c r="E86" s="201" t="s">
        <v>136</v>
      </c>
      <c r="F86" s="202"/>
      <c r="G86" s="121" t="s">
        <v>139</v>
      </c>
      <c r="H86" s="80">
        <v>11000</v>
      </c>
      <c r="I86" s="81">
        <v>0</v>
      </c>
      <c r="J86" s="82">
        <f>IF(IF(H86="",0,H86)=0,0,(IF(H86&gt;0,IF(I86&gt;H86,0,H86-I86),IF(I86&gt;H86,H86-I86,0))))</f>
        <v>11000</v>
      </c>
      <c r="K86" s="117" t="str">
        <f t="shared" si="1"/>
        <v>90101119990020550870</v>
      </c>
      <c r="L86" s="83" t="str">
        <f>C86 &amp; D86 &amp;E86 &amp; F86 &amp; G86</f>
        <v>90101119990020550870</v>
      </c>
    </row>
    <row r="87" spans="1:12" s="84" customFormat="1">
      <c r="A87" s="99" t="s">
        <v>141</v>
      </c>
      <c r="B87" s="100" t="s">
        <v>7</v>
      </c>
      <c r="C87" s="101" t="s">
        <v>63</v>
      </c>
      <c r="D87" s="123" t="s">
        <v>142</v>
      </c>
      <c r="E87" s="165" t="s">
        <v>88</v>
      </c>
      <c r="F87" s="166"/>
      <c r="G87" s="128" t="s">
        <v>89</v>
      </c>
      <c r="H87" s="96">
        <v>81400</v>
      </c>
      <c r="I87" s="102">
        <v>23719.53</v>
      </c>
      <c r="J87" s="103">
        <v>57680.47</v>
      </c>
      <c r="K87" s="117" t="str">
        <f t="shared" si="1"/>
        <v>90102000000000000000</v>
      </c>
      <c r="L87" s="106" t="s">
        <v>140</v>
      </c>
    </row>
    <row r="88" spans="1:12" s="84" customFormat="1">
      <c r="A88" s="99" t="s">
        <v>144</v>
      </c>
      <c r="B88" s="100" t="s">
        <v>7</v>
      </c>
      <c r="C88" s="101" t="s">
        <v>63</v>
      </c>
      <c r="D88" s="123" t="s">
        <v>145</v>
      </c>
      <c r="E88" s="165" t="s">
        <v>88</v>
      </c>
      <c r="F88" s="166"/>
      <c r="G88" s="128" t="s">
        <v>89</v>
      </c>
      <c r="H88" s="96">
        <v>81400</v>
      </c>
      <c r="I88" s="102">
        <v>23719.53</v>
      </c>
      <c r="J88" s="103">
        <v>57680.47</v>
      </c>
      <c r="K88" s="117" t="str">
        <f t="shared" si="1"/>
        <v>90102030000000000000</v>
      </c>
      <c r="L88" s="106" t="s">
        <v>143</v>
      </c>
    </row>
    <row r="89" spans="1:12" s="84" customFormat="1" ht="22.5">
      <c r="A89" s="99" t="s">
        <v>147</v>
      </c>
      <c r="B89" s="100" t="s">
        <v>7</v>
      </c>
      <c r="C89" s="101" t="s">
        <v>63</v>
      </c>
      <c r="D89" s="123" t="s">
        <v>145</v>
      </c>
      <c r="E89" s="165" t="s">
        <v>148</v>
      </c>
      <c r="F89" s="166"/>
      <c r="G89" s="128" t="s">
        <v>89</v>
      </c>
      <c r="H89" s="96">
        <v>81400</v>
      </c>
      <c r="I89" s="102">
        <v>23719.53</v>
      </c>
      <c r="J89" s="103">
        <v>57680.47</v>
      </c>
      <c r="K89" s="117" t="str">
        <f t="shared" si="1"/>
        <v>90102039900000000000</v>
      </c>
      <c r="L89" s="106" t="s">
        <v>146</v>
      </c>
    </row>
    <row r="90" spans="1:12" s="84" customFormat="1">
      <c r="A90" s="99" t="s">
        <v>150</v>
      </c>
      <c r="B90" s="100" t="s">
        <v>7</v>
      </c>
      <c r="C90" s="101" t="s">
        <v>63</v>
      </c>
      <c r="D90" s="123" t="s">
        <v>145</v>
      </c>
      <c r="E90" s="165" t="s">
        <v>151</v>
      </c>
      <c r="F90" s="166"/>
      <c r="G90" s="128" t="s">
        <v>89</v>
      </c>
      <c r="H90" s="96">
        <v>81400</v>
      </c>
      <c r="I90" s="102">
        <v>23719.53</v>
      </c>
      <c r="J90" s="103">
        <v>57680.47</v>
      </c>
      <c r="K90" s="117" t="str">
        <f t="shared" si="1"/>
        <v>90102039990000000000</v>
      </c>
      <c r="L90" s="106" t="s">
        <v>149</v>
      </c>
    </row>
    <row r="91" spans="1:12" s="84" customFormat="1" ht="22.5">
      <c r="A91" s="99" t="s">
        <v>153</v>
      </c>
      <c r="B91" s="100" t="s">
        <v>7</v>
      </c>
      <c r="C91" s="101" t="s">
        <v>63</v>
      </c>
      <c r="D91" s="123" t="s">
        <v>145</v>
      </c>
      <c r="E91" s="165" t="s">
        <v>154</v>
      </c>
      <c r="F91" s="166"/>
      <c r="G91" s="128" t="s">
        <v>89</v>
      </c>
      <c r="H91" s="96">
        <v>81400</v>
      </c>
      <c r="I91" s="102">
        <v>23719.53</v>
      </c>
      <c r="J91" s="103">
        <v>57680.47</v>
      </c>
      <c r="K91" s="117" t="str">
        <f t="shared" si="1"/>
        <v>90102039990051180000</v>
      </c>
      <c r="L91" s="106" t="s">
        <v>152</v>
      </c>
    </row>
    <row r="92" spans="1:12" s="84" customFormat="1" ht="56.25">
      <c r="A92" s="99" t="s">
        <v>100</v>
      </c>
      <c r="B92" s="100" t="s">
        <v>7</v>
      </c>
      <c r="C92" s="101" t="s">
        <v>63</v>
      </c>
      <c r="D92" s="123" t="s">
        <v>145</v>
      </c>
      <c r="E92" s="165" t="s">
        <v>154</v>
      </c>
      <c r="F92" s="166"/>
      <c r="G92" s="128" t="s">
        <v>101</v>
      </c>
      <c r="H92" s="96">
        <v>78100</v>
      </c>
      <c r="I92" s="102">
        <v>23719.53</v>
      </c>
      <c r="J92" s="103">
        <v>54380.47</v>
      </c>
      <c r="K92" s="117" t="str">
        <f t="shared" si="1"/>
        <v>90102039990051180100</v>
      </c>
      <c r="L92" s="106" t="s">
        <v>155</v>
      </c>
    </row>
    <row r="93" spans="1:12" s="84" customFormat="1" ht="22.5">
      <c r="A93" s="99" t="s">
        <v>103</v>
      </c>
      <c r="B93" s="100" t="s">
        <v>7</v>
      </c>
      <c r="C93" s="101" t="s">
        <v>63</v>
      </c>
      <c r="D93" s="123" t="s">
        <v>145</v>
      </c>
      <c r="E93" s="165" t="s">
        <v>154</v>
      </c>
      <c r="F93" s="166"/>
      <c r="G93" s="128" t="s">
        <v>104</v>
      </c>
      <c r="H93" s="96">
        <v>78100</v>
      </c>
      <c r="I93" s="102">
        <v>23719.53</v>
      </c>
      <c r="J93" s="103">
        <v>54380.47</v>
      </c>
      <c r="K93" s="117" t="str">
        <f t="shared" si="1"/>
        <v>90102039990051180120</v>
      </c>
      <c r="L93" s="106" t="s">
        <v>156</v>
      </c>
    </row>
    <row r="94" spans="1:12" s="84" customFormat="1" ht="22.5">
      <c r="A94" s="79" t="s">
        <v>105</v>
      </c>
      <c r="B94" s="78" t="s">
        <v>7</v>
      </c>
      <c r="C94" s="120" t="s">
        <v>63</v>
      </c>
      <c r="D94" s="124" t="s">
        <v>145</v>
      </c>
      <c r="E94" s="201" t="s">
        <v>154</v>
      </c>
      <c r="F94" s="202"/>
      <c r="G94" s="121" t="s">
        <v>106</v>
      </c>
      <c r="H94" s="80">
        <v>60000</v>
      </c>
      <c r="I94" s="81">
        <v>18491.45</v>
      </c>
      <c r="J94" s="82">
        <f>IF(IF(H94="",0,H94)=0,0,(IF(H94&gt;0,IF(I94&gt;H94,0,H94-I94),IF(I94&gt;H94,H94-I94,0))))</f>
        <v>41508.550000000003</v>
      </c>
      <c r="K94" s="117" t="str">
        <f t="shared" ref="K94:K125" si="2">C94 &amp; D94 &amp;E94 &amp; F94 &amp; G94</f>
        <v>90102039990051180121</v>
      </c>
      <c r="L94" s="83" t="str">
        <f>C94 &amp; D94 &amp;E94 &amp; F94 &amp; G94</f>
        <v>90102039990051180121</v>
      </c>
    </row>
    <row r="95" spans="1:12" s="84" customFormat="1" ht="33.75">
      <c r="A95" s="79" t="s">
        <v>107</v>
      </c>
      <c r="B95" s="78" t="s">
        <v>7</v>
      </c>
      <c r="C95" s="120" t="s">
        <v>63</v>
      </c>
      <c r="D95" s="124" t="s">
        <v>145</v>
      </c>
      <c r="E95" s="201" t="s">
        <v>154</v>
      </c>
      <c r="F95" s="202"/>
      <c r="G95" s="121" t="s">
        <v>108</v>
      </c>
      <c r="H95" s="80">
        <v>18100</v>
      </c>
      <c r="I95" s="81">
        <v>5228.08</v>
      </c>
      <c r="J95" s="82">
        <f>IF(IF(H95="",0,H95)=0,0,(IF(H95&gt;0,IF(I95&gt;H95,0,H95-I95),IF(I95&gt;H95,H95-I95,0))))</f>
        <v>12871.92</v>
      </c>
      <c r="K95" s="117" t="str">
        <f t="shared" si="2"/>
        <v>90102039990051180129</v>
      </c>
      <c r="L95" s="83" t="str">
        <f>C95 &amp; D95 &amp;E95 &amp; F95 &amp; G95</f>
        <v>90102039990051180129</v>
      </c>
    </row>
    <row r="96" spans="1:12" s="84" customFormat="1" ht="22.5">
      <c r="A96" s="99" t="s">
        <v>114</v>
      </c>
      <c r="B96" s="100" t="s">
        <v>7</v>
      </c>
      <c r="C96" s="101" t="s">
        <v>63</v>
      </c>
      <c r="D96" s="123" t="s">
        <v>145</v>
      </c>
      <c r="E96" s="165" t="s">
        <v>154</v>
      </c>
      <c r="F96" s="166"/>
      <c r="G96" s="128" t="s">
        <v>7</v>
      </c>
      <c r="H96" s="96">
        <v>3300</v>
      </c>
      <c r="I96" s="102">
        <v>0</v>
      </c>
      <c r="J96" s="103">
        <v>3300</v>
      </c>
      <c r="K96" s="117" t="str">
        <f t="shared" si="2"/>
        <v>90102039990051180200</v>
      </c>
      <c r="L96" s="106" t="s">
        <v>157</v>
      </c>
    </row>
    <row r="97" spans="1:12" s="84" customFormat="1" ht="22.5">
      <c r="A97" s="99" t="s">
        <v>116</v>
      </c>
      <c r="B97" s="100" t="s">
        <v>7</v>
      </c>
      <c r="C97" s="101" t="s">
        <v>63</v>
      </c>
      <c r="D97" s="123" t="s">
        <v>145</v>
      </c>
      <c r="E97" s="165" t="s">
        <v>154</v>
      </c>
      <c r="F97" s="166"/>
      <c r="G97" s="128" t="s">
        <v>117</v>
      </c>
      <c r="H97" s="96">
        <v>3300</v>
      </c>
      <c r="I97" s="102">
        <v>0</v>
      </c>
      <c r="J97" s="103">
        <v>3300</v>
      </c>
      <c r="K97" s="117" t="str">
        <f t="shared" si="2"/>
        <v>90102039990051180240</v>
      </c>
      <c r="L97" s="106" t="s">
        <v>158</v>
      </c>
    </row>
    <row r="98" spans="1:12" s="84" customFormat="1">
      <c r="A98" s="79" t="s">
        <v>120</v>
      </c>
      <c r="B98" s="78" t="s">
        <v>7</v>
      </c>
      <c r="C98" s="120" t="s">
        <v>63</v>
      </c>
      <c r="D98" s="124" t="s">
        <v>145</v>
      </c>
      <c r="E98" s="201" t="s">
        <v>154</v>
      </c>
      <c r="F98" s="202"/>
      <c r="G98" s="121" t="s">
        <v>121</v>
      </c>
      <c r="H98" s="80">
        <v>3300</v>
      </c>
      <c r="I98" s="81">
        <v>0</v>
      </c>
      <c r="J98" s="82">
        <f>IF(IF(H98="",0,H98)=0,0,(IF(H98&gt;0,IF(I98&gt;H98,0,H98-I98),IF(I98&gt;H98,H98-I98,0))))</f>
        <v>3300</v>
      </c>
      <c r="K98" s="117" t="str">
        <f t="shared" si="2"/>
        <v>90102039990051180244</v>
      </c>
      <c r="L98" s="83" t="str">
        <f>C98 &amp; D98 &amp;E98 &amp; F98 &amp; G98</f>
        <v>90102039990051180244</v>
      </c>
    </row>
    <row r="99" spans="1:12" s="84" customFormat="1" ht="22.5">
      <c r="A99" s="99" t="s">
        <v>160</v>
      </c>
      <c r="B99" s="100" t="s">
        <v>7</v>
      </c>
      <c r="C99" s="101" t="s">
        <v>63</v>
      </c>
      <c r="D99" s="123" t="s">
        <v>161</v>
      </c>
      <c r="E99" s="165" t="s">
        <v>88</v>
      </c>
      <c r="F99" s="166"/>
      <c r="G99" s="128" t="s">
        <v>89</v>
      </c>
      <c r="H99" s="96">
        <v>6000</v>
      </c>
      <c r="I99" s="102">
        <v>0</v>
      </c>
      <c r="J99" s="103">
        <v>6000</v>
      </c>
      <c r="K99" s="117" t="str">
        <f t="shared" si="2"/>
        <v>90103000000000000000</v>
      </c>
      <c r="L99" s="106" t="s">
        <v>159</v>
      </c>
    </row>
    <row r="100" spans="1:12" s="84" customFormat="1" ht="22.5">
      <c r="A100" s="99" t="s">
        <v>163</v>
      </c>
      <c r="B100" s="100" t="s">
        <v>7</v>
      </c>
      <c r="C100" s="101" t="s">
        <v>63</v>
      </c>
      <c r="D100" s="123" t="s">
        <v>164</v>
      </c>
      <c r="E100" s="165" t="s">
        <v>88</v>
      </c>
      <c r="F100" s="166"/>
      <c r="G100" s="128" t="s">
        <v>89</v>
      </c>
      <c r="H100" s="96">
        <v>6000</v>
      </c>
      <c r="I100" s="102">
        <v>0</v>
      </c>
      <c r="J100" s="103">
        <v>6000</v>
      </c>
      <c r="K100" s="117" t="str">
        <f t="shared" si="2"/>
        <v>90103140000000000000</v>
      </c>
      <c r="L100" s="106" t="s">
        <v>162</v>
      </c>
    </row>
    <row r="101" spans="1:12" s="84" customFormat="1">
      <c r="A101" s="99"/>
      <c r="B101" s="100" t="s">
        <v>7</v>
      </c>
      <c r="C101" s="101" t="s">
        <v>63</v>
      </c>
      <c r="D101" s="123" t="s">
        <v>164</v>
      </c>
      <c r="E101" s="165" t="s">
        <v>166</v>
      </c>
      <c r="F101" s="166"/>
      <c r="G101" s="128" t="s">
        <v>89</v>
      </c>
      <c r="H101" s="96">
        <v>4000</v>
      </c>
      <c r="I101" s="102">
        <v>0</v>
      </c>
      <c r="J101" s="103">
        <v>4000</v>
      </c>
      <c r="K101" s="117" t="str">
        <f t="shared" si="2"/>
        <v>90103140110129990000</v>
      </c>
      <c r="L101" s="106" t="s">
        <v>165</v>
      </c>
    </row>
    <row r="102" spans="1:12" s="84" customFormat="1" ht="22.5">
      <c r="A102" s="99" t="s">
        <v>114</v>
      </c>
      <c r="B102" s="100" t="s">
        <v>7</v>
      </c>
      <c r="C102" s="101" t="s">
        <v>63</v>
      </c>
      <c r="D102" s="123" t="s">
        <v>164</v>
      </c>
      <c r="E102" s="165" t="s">
        <v>166</v>
      </c>
      <c r="F102" s="166"/>
      <c r="G102" s="128" t="s">
        <v>7</v>
      </c>
      <c r="H102" s="96">
        <v>4000</v>
      </c>
      <c r="I102" s="102">
        <v>0</v>
      </c>
      <c r="J102" s="103">
        <v>4000</v>
      </c>
      <c r="K102" s="117" t="str">
        <f t="shared" si="2"/>
        <v>90103140110129990200</v>
      </c>
      <c r="L102" s="106" t="s">
        <v>167</v>
      </c>
    </row>
    <row r="103" spans="1:12" s="84" customFormat="1" ht="22.5">
      <c r="A103" s="99" t="s">
        <v>116</v>
      </c>
      <c r="B103" s="100" t="s">
        <v>7</v>
      </c>
      <c r="C103" s="101" t="s">
        <v>63</v>
      </c>
      <c r="D103" s="123" t="s">
        <v>164</v>
      </c>
      <c r="E103" s="165" t="s">
        <v>166</v>
      </c>
      <c r="F103" s="166"/>
      <c r="G103" s="128" t="s">
        <v>117</v>
      </c>
      <c r="H103" s="96">
        <v>4000</v>
      </c>
      <c r="I103" s="102">
        <v>0</v>
      </c>
      <c r="J103" s="103">
        <v>4000</v>
      </c>
      <c r="K103" s="117" t="str">
        <f t="shared" si="2"/>
        <v>90103140110129990240</v>
      </c>
      <c r="L103" s="106" t="s">
        <v>168</v>
      </c>
    </row>
    <row r="104" spans="1:12" s="84" customFormat="1">
      <c r="A104" s="79" t="s">
        <v>120</v>
      </c>
      <c r="B104" s="78" t="s">
        <v>7</v>
      </c>
      <c r="C104" s="120" t="s">
        <v>63</v>
      </c>
      <c r="D104" s="124" t="s">
        <v>164</v>
      </c>
      <c r="E104" s="201" t="s">
        <v>166</v>
      </c>
      <c r="F104" s="202"/>
      <c r="G104" s="121" t="s">
        <v>121</v>
      </c>
      <c r="H104" s="80">
        <v>4000</v>
      </c>
      <c r="I104" s="81">
        <v>0</v>
      </c>
      <c r="J104" s="82">
        <f>IF(IF(H104="",0,H104)=0,0,(IF(H104&gt;0,IF(I104&gt;H104,0,H104-I104),IF(I104&gt;H104,H104-I104,0))))</f>
        <v>4000</v>
      </c>
      <c r="K104" s="117" t="str">
        <f t="shared" si="2"/>
        <v>90103140110129990244</v>
      </c>
      <c r="L104" s="83" t="str">
        <f>C104 &amp; D104 &amp;E104 &amp; F104 &amp; G104</f>
        <v>90103140110129990244</v>
      </c>
    </row>
    <row r="105" spans="1:12" s="84" customFormat="1">
      <c r="A105" s="99"/>
      <c r="B105" s="100" t="s">
        <v>7</v>
      </c>
      <c r="C105" s="101" t="s">
        <v>63</v>
      </c>
      <c r="D105" s="123" t="s">
        <v>164</v>
      </c>
      <c r="E105" s="165" t="s">
        <v>170</v>
      </c>
      <c r="F105" s="166"/>
      <c r="G105" s="128" t="s">
        <v>89</v>
      </c>
      <c r="H105" s="96">
        <v>2000</v>
      </c>
      <c r="I105" s="102">
        <v>0</v>
      </c>
      <c r="J105" s="103">
        <v>2000</v>
      </c>
      <c r="K105" s="117" t="str">
        <f t="shared" si="2"/>
        <v>90103140110229990000</v>
      </c>
      <c r="L105" s="106" t="s">
        <v>169</v>
      </c>
    </row>
    <row r="106" spans="1:12" s="84" customFormat="1" ht="22.5">
      <c r="A106" s="99" t="s">
        <v>114</v>
      </c>
      <c r="B106" s="100" t="s">
        <v>7</v>
      </c>
      <c r="C106" s="101" t="s">
        <v>63</v>
      </c>
      <c r="D106" s="123" t="s">
        <v>164</v>
      </c>
      <c r="E106" s="165" t="s">
        <v>170</v>
      </c>
      <c r="F106" s="166"/>
      <c r="G106" s="128" t="s">
        <v>7</v>
      </c>
      <c r="H106" s="96">
        <v>2000</v>
      </c>
      <c r="I106" s="102">
        <v>0</v>
      </c>
      <c r="J106" s="103">
        <v>2000</v>
      </c>
      <c r="K106" s="117" t="str">
        <f t="shared" si="2"/>
        <v>90103140110229990200</v>
      </c>
      <c r="L106" s="106" t="s">
        <v>171</v>
      </c>
    </row>
    <row r="107" spans="1:12" s="84" customFormat="1" ht="22.5">
      <c r="A107" s="99" t="s">
        <v>116</v>
      </c>
      <c r="B107" s="100" t="s">
        <v>7</v>
      </c>
      <c r="C107" s="101" t="s">
        <v>63</v>
      </c>
      <c r="D107" s="123" t="s">
        <v>164</v>
      </c>
      <c r="E107" s="165" t="s">
        <v>170</v>
      </c>
      <c r="F107" s="166"/>
      <c r="G107" s="128" t="s">
        <v>117</v>
      </c>
      <c r="H107" s="96">
        <v>2000</v>
      </c>
      <c r="I107" s="102">
        <v>0</v>
      </c>
      <c r="J107" s="103">
        <v>2000</v>
      </c>
      <c r="K107" s="117" t="str">
        <f t="shared" si="2"/>
        <v>90103140110229990240</v>
      </c>
      <c r="L107" s="106" t="s">
        <v>172</v>
      </c>
    </row>
    <row r="108" spans="1:12" s="84" customFormat="1">
      <c r="A108" s="79" t="s">
        <v>120</v>
      </c>
      <c r="B108" s="78" t="s">
        <v>7</v>
      </c>
      <c r="C108" s="120" t="s">
        <v>63</v>
      </c>
      <c r="D108" s="124" t="s">
        <v>164</v>
      </c>
      <c r="E108" s="201" t="s">
        <v>170</v>
      </c>
      <c r="F108" s="202"/>
      <c r="G108" s="121" t="s">
        <v>121</v>
      </c>
      <c r="H108" s="80">
        <v>2000</v>
      </c>
      <c r="I108" s="81">
        <v>0</v>
      </c>
      <c r="J108" s="82">
        <f>IF(IF(H108="",0,H108)=0,0,(IF(H108&gt;0,IF(I108&gt;H108,0,H108-I108),IF(I108&gt;H108,H108-I108,0))))</f>
        <v>2000</v>
      </c>
      <c r="K108" s="117" t="str">
        <f t="shared" si="2"/>
        <v>90103140110229990244</v>
      </c>
      <c r="L108" s="83" t="str">
        <f>C108 &amp; D108 &amp;E108 &amp; F108 &amp; G108</f>
        <v>90103140110229990244</v>
      </c>
    </row>
    <row r="109" spans="1:12" s="84" customFormat="1">
      <c r="A109" s="99" t="s">
        <v>174</v>
      </c>
      <c r="B109" s="100" t="s">
        <v>7</v>
      </c>
      <c r="C109" s="101" t="s">
        <v>63</v>
      </c>
      <c r="D109" s="123" t="s">
        <v>175</v>
      </c>
      <c r="E109" s="165" t="s">
        <v>88</v>
      </c>
      <c r="F109" s="166"/>
      <c r="G109" s="128" t="s">
        <v>89</v>
      </c>
      <c r="H109" s="96">
        <v>272700</v>
      </c>
      <c r="I109" s="102">
        <v>12350</v>
      </c>
      <c r="J109" s="103">
        <v>260350</v>
      </c>
      <c r="K109" s="117" t="str">
        <f t="shared" si="2"/>
        <v>90104000000000000000</v>
      </c>
      <c r="L109" s="106" t="s">
        <v>173</v>
      </c>
    </row>
    <row r="110" spans="1:12" s="84" customFormat="1">
      <c r="A110" s="99" t="s">
        <v>177</v>
      </c>
      <c r="B110" s="100" t="s">
        <v>7</v>
      </c>
      <c r="C110" s="101" t="s">
        <v>63</v>
      </c>
      <c r="D110" s="123" t="s">
        <v>178</v>
      </c>
      <c r="E110" s="165" t="s">
        <v>88</v>
      </c>
      <c r="F110" s="166"/>
      <c r="G110" s="128" t="s">
        <v>89</v>
      </c>
      <c r="H110" s="96">
        <v>272700</v>
      </c>
      <c r="I110" s="102">
        <v>12350</v>
      </c>
      <c r="J110" s="103">
        <v>260350</v>
      </c>
      <c r="K110" s="117" t="str">
        <f t="shared" si="2"/>
        <v>90104090000000000000</v>
      </c>
      <c r="L110" s="106" t="s">
        <v>176</v>
      </c>
    </row>
    <row r="111" spans="1:12" s="84" customFormat="1">
      <c r="A111" s="99"/>
      <c r="B111" s="100" t="s">
        <v>7</v>
      </c>
      <c r="C111" s="101" t="s">
        <v>63</v>
      </c>
      <c r="D111" s="123" t="s">
        <v>178</v>
      </c>
      <c r="E111" s="165" t="s">
        <v>180</v>
      </c>
      <c r="F111" s="166"/>
      <c r="G111" s="128" t="s">
        <v>89</v>
      </c>
      <c r="H111" s="96">
        <v>272700</v>
      </c>
      <c r="I111" s="102">
        <v>12350</v>
      </c>
      <c r="J111" s="103">
        <v>260350</v>
      </c>
      <c r="K111" s="117" t="str">
        <f t="shared" si="2"/>
        <v>90104090170120570000</v>
      </c>
      <c r="L111" s="106" t="s">
        <v>179</v>
      </c>
    </row>
    <row r="112" spans="1:12" s="84" customFormat="1" ht="22.5">
      <c r="A112" s="99" t="s">
        <v>114</v>
      </c>
      <c r="B112" s="100" t="s">
        <v>7</v>
      </c>
      <c r="C112" s="101" t="s">
        <v>63</v>
      </c>
      <c r="D112" s="123" t="s">
        <v>178</v>
      </c>
      <c r="E112" s="165" t="s">
        <v>180</v>
      </c>
      <c r="F112" s="166"/>
      <c r="G112" s="128" t="s">
        <v>7</v>
      </c>
      <c r="H112" s="96">
        <v>272700</v>
      </c>
      <c r="I112" s="102">
        <v>12350</v>
      </c>
      <c r="J112" s="103">
        <v>260350</v>
      </c>
      <c r="K112" s="117" t="str">
        <f t="shared" si="2"/>
        <v>90104090170120570200</v>
      </c>
      <c r="L112" s="106" t="s">
        <v>181</v>
      </c>
    </row>
    <row r="113" spans="1:12" s="84" customFormat="1" ht="22.5">
      <c r="A113" s="99" t="s">
        <v>116</v>
      </c>
      <c r="B113" s="100" t="s">
        <v>7</v>
      </c>
      <c r="C113" s="101" t="s">
        <v>63</v>
      </c>
      <c r="D113" s="123" t="s">
        <v>178</v>
      </c>
      <c r="E113" s="165" t="s">
        <v>180</v>
      </c>
      <c r="F113" s="166"/>
      <c r="G113" s="128" t="s">
        <v>117</v>
      </c>
      <c r="H113" s="96">
        <v>272700</v>
      </c>
      <c r="I113" s="102">
        <v>12350</v>
      </c>
      <c r="J113" s="103">
        <v>260350</v>
      </c>
      <c r="K113" s="117" t="str">
        <f t="shared" si="2"/>
        <v>90104090170120570240</v>
      </c>
      <c r="L113" s="106" t="s">
        <v>182</v>
      </c>
    </row>
    <row r="114" spans="1:12" s="84" customFormat="1">
      <c r="A114" s="79" t="s">
        <v>120</v>
      </c>
      <c r="B114" s="78" t="s">
        <v>7</v>
      </c>
      <c r="C114" s="120" t="s">
        <v>63</v>
      </c>
      <c r="D114" s="124" t="s">
        <v>178</v>
      </c>
      <c r="E114" s="201" t="s">
        <v>180</v>
      </c>
      <c r="F114" s="202"/>
      <c r="G114" s="121" t="s">
        <v>121</v>
      </c>
      <c r="H114" s="80">
        <v>272700</v>
      </c>
      <c r="I114" s="81">
        <v>12350</v>
      </c>
      <c r="J114" s="82">
        <f>IF(IF(H114="",0,H114)=0,0,(IF(H114&gt;0,IF(I114&gt;H114,0,H114-I114),IF(I114&gt;H114,H114-I114,0))))</f>
        <v>260350</v>
      </c>
      <c r="K114" s="117" t="str">
        <f t="shared" si="2"/>
        <v>90104090170120570244</v>
      </c>
      <c r="L114" s="83" t="str">
        <f>C114 &amp; D114 &amp;E114 &amp; F114 &amp; G114</f>
        <v>90104090170120570244</v>
      </c>
    </row>
    <row r="115" spans="1:12" s="84" customFormat="1">
      <c r="A115" s="99" t="s">
        <v>184</v>
      </c>
      <c r="B115" s="100" t="s">
        <v>7</v>
      </c>
      <c r="C115" s="101" t="s">
        <v>63</v>
      </c>
      <c r="D115" s="123" t="s">
        <v>185</v>
      </c>
      <c r="E115" s="165" t="s">
        <v>88</v>
      </c>
      <c r="F115" s="166"/>
      <c r="G115" s="128" t="s">
        <v>89</v>
      </c>
      <c r="H115" s="96">
        <v>488411</v>
      </c>
      <c r="I115" s="102">
        <v>61660.800000000003</v>
      </c>
      <c r="J115" s="103">
        <v>426750.2</v>
      </c>
      <c r="K115" s="117" t="str">
        <f t="shared" si="2"/>
        <v>90105000000000000000</v>
      </c>
      <c r="L115" s="106" t="s">
        <v>183</v>
      </c>
    </row>
    <row r="116" spans="1:12" s="84" customFormat="1">
      <c r="A116" s="99" t="s">
        <v>187</v>
      </c>
      <c r="B116" s="100" t="s">
        <v>7</v>
      </c>
      <c r="C116" s="101" t="s">
        <v>63</v>
      </c>
      <c r="D116" s="123" t="s">
        <v>188</v>
      </c>
      <c r="E116" s="165" t="s">
        <v>88</v>
      </c>
      <c r="F116" s="166"/>
      <c r="G116" s="128" t="s">
        <v>89</v>
      </c>
      <c r="H116" s="96">
        <v>488411</v>
      </c>
      <c r="I116" s="102">
        <v>61660.800000000003</v>
      </c>
      <c r="J116" s="103">
        <v>426750.2</v>
      </c>
      <c r="K116" s="117" t="str">
        <f t="shared" si="2"/>
        <v>90105030000000000000</v>
      </c>
      <c r="L116" s="106" t="s">
        <v>186</v>
      </c>
    </row>
    <row r="117" spans="1:12" s="84" customFormat="1">
      <c r="A117" s="99"/>
      <c r="B117" s="100" t="s">
        <v>7</v>
      </c>
      <c r="C117" s="101" t="s">
        <v>63</v>
      </c>
      <c r="D117" s="123" t="s">
        <v>188</v>
      </c>
      <c r="E117" s="165" t="s">
        <v>190</v>
      </c>
      <c r="F117" s="166"/>
      <c r="G117" s="128" t="s">
        <v>89</v>
      </c>
      <c r="H117" s="96">
        <v>488411</v>
      </c>
      <c r="I117" s="102">
        <v>61660.800000000003</v>
      </c>
      <c r="J117" s="103">
        <v>426750.2</v>
      </c>
      <c r="K117" s="117" t="str">
        <f t="shared" si="2"/>
        <v>90105030130165030000</v>
      </c>
      <c r="L117" s="106" t="s">
        <v>189</v>
      </c>
    </row>
    <row r="118" spans="1:12" s="84" customFormat="1" ht="22.5">
      <c r="A118" s="99" t="s">
        <v>114</v>
      </c>
      <c r="B118" s="100" t="s">
        <v>7</v>
      </c>
      <c r="C118" s="101" t="s">
        <v>63</v>
      </c>
      <c r="D118" s="123" t="s">
        <v>188</v>
      </c>
      <c r="E118" s="165" t="s">
        <v>190</v>
      </c>
      <c r="F118" s="166"/>
      <c r="G118" s="128" t="s">
        <v>7</v>
      </c>
      <c r="H118" s="96">
        <v>488411</v>
      </c>
      <c r="I118" s="102">
        <v>61660.800000000003</v>
      </c>
      <c r="J118" s="103">
        <v>426750.2</v>
      </c>
      <c r="K118" s="117" t="str">
        <f t="shared" si="2"/>
        <v>90105030130165030200</v>
      </c>
      <c r="L118" s="106" t="s">
        <v>191</v>
      </c>
    </row>
    <row r="119" spans="1:12" s="84" customFormat="1" ht="22.5">
      <c r="A119" s="99" t="s">
        <v>116</v>
      </c>
      <c r="B119" s="100" t="s">
        <v>7</v>
      </c>
      <c r="C119" s="101" t="s">
        <v>63</v>
      </c>
      <c r="D119" s="123" t="s">
        <v>188</v>
      </c>
      <c r="E119" s="165" t="s">
        <v>190</v>
      </c>
      <c r="F119" s="166"/>
      <c r="G119" s="128" t="s">
        <v>117</v>
      </c>
      <c r="H119" s="96">
        <v>488411</v>
      </c>
      <c r="I119" s="102">
        <v>61660.800000000003</v>
      </c>
      <c r="J119" s="103">
        <v>426750.2</v>
      </c>
      <c r="K119" s="117" t="str">
        <f t="shared" si="2"/>
        <v>90105030130165030240</v>
      </c>
      <c r="L119" s="106" t="s">
        <v>192</v>
      </c>
    </row>
    <row r="120" spans="1:12" s="84" customFormat="1">
      <c r="A120" s="79" t="s">
        <v>120</v>
      </c>
      <c r="B120" s="78" t="s">
        <v>7</v>
      </c>
      <c r="C120" s="120" t="s">
        <v>63</v>
      </c>
      <c r="D120" s="124" t="s">
        <v>188</v>
      </c>
      <c r="E120" s="201" t="s">
        <v>190</v>
      </c>
      <c r="F120" s="202"/>
      <c r="G120" s="121" t="s">
        <v>121</v>
      </c>
      <c r="H120" s="80">
        <v>488411</v>
      </c>
      <c r="I120" s="81">
        <v>61660.800000000003</v>
      </c>
      <c r="J120" s="82">
        <f>IF(IF(H120="",0,H120)=0,0,(IF(H120&gt;0,IF(I120&gt;H120,0,H120-I120),IF(I120&gt;H120,H120-I120,0))))</f>
        <v>426750.2</v>
      </c>
      <c r="K120" s="117" t="str">
        <f t="shared" si="2"/>
        <v>90105030130165030244</v>
      </c>
      <c r="L120" s="83" t="str">
        <f>C120 &amp; D120 &amp;E120 &amp; F120 &amp; G120</f>
        <v>90105030130165030244</v>
      </c>
    </row>
    <row r="121" spans="1:12" s="84" customFormat="1">
      <c r="A121" s="99" t="s">
        <v>194</v>
      </c>
      <c r="B121" s="100" t="s">
        <v>7</v>
      </c>
      <c r="C121" s="101" t="s">
        <v>63</v>
      </c>
      <c r="D121" s="123" t="s">
        <v>195</v>
      </c>
      <c r="E121" s="165" t="s">
        <v>88</v>
      </c>
      <c r="F121" s="166"/>
      <c r="G121" s="128" t="s">
        <v>89</v>
      </c>
      <c r="H121" s="96">
        <v>63000</v>
      </c>
      <c r="I121" s="102">
        <v>62000</v>
      </c>
      <c r="J121" s="103">
        <v>1000</v>
      </c>
      <c r="K121" s="117" t="str">
        <f t="shared" si="2"/>
        <v>90106000000000000000</v>
      </c>
      <c r="L121" s="106" t="s">
        <v>193</v>
      </c>
    </row>
    <row r="122" spans="1:12" s="84" customFormat="1">
      <c r="A122" s="99" t="s">
        <v>197</v>
      </c>
      <c r="B122" s="100" t="s">
        <v>7</v>
      </c>
      <c r="C122" s="101" t="s">
        <v>63</v>
      </c>
      <c r="D122" s="123" t="s">
        <v>198</v>
      </c>
      <c r="E122" s="165" t="s">
        <v>88</v>
      </c>
      <c r="F122" s="166"/>
      <c r="G122" s="128" t="s">
        <v>89</v>
      </c>
      <c r="H122" s="96">
        <v>63000</v>
      </c>
      <c r="I122" s="102">
        <v>62000</v>
      </c>
      <c r="J122" s="103">
        <v>1000</v>
      </c>
      <c r="K122" s="117" t="str">
        <f t="shared" si="2"/>
        <v>90106050000000000000</v>
      </c>
      <c r="L122" s="106" t="s">
        <v>196</v>
      </c>
    </row>
    <row r="123" spans="1:12" s="84" customFormat="1">
      <c r="A123" s="99"/>
      <c r="B123" s="100" t="s">
        <v>7</v>
      </c>
      <c r="C123" s="101" t="s">
        <v>63</v>
      </c>
      <c r="D123" s="123" t="s">
        <v>198</v>
      </c>
      <c r="E123" s="165" t="s">
        <v>200</v>
      </c>
      <c r="F123" s="166"/>
      <c r="G123" s="128" t="s">
        <v>89</v>
      </c>
      <c r="H123" s="96">
        <v>63000</v>
      </c>
      <c r="I123" s="102">
        <v>62000</v>
      </c>
      <c r="J123" s="103">
        <v>1000</v>
      </c>
      <c r="K123" s="117" t="str">
        <f t="shared" si="2"/>
        <v>90106050130161430000</v>
      </c>
      <c r="L123" s="106" t="s">
        <v>199</v>
      </c>
    </row>
    <row r="124" spans="1:12" s="84" customFormat="1" ht="22.5">
      <c r="A124" s="99" t="s">
        <v>114</v>
      </c>
      <c r="B124" s="100" t="s">
        <v>7</v>
      </c>
      <c r="C124" s="101" t="s">
        <v>63</v>
      </c>
      <c r="D124" s="123" t="s">
        <v>198</v>
      </c>
      <c r="E124" s="165" t="s">
        <v>200</v>
      </c>
      <c r="F124" s="166"/>
      <c r="G124" s="128" t="s">
        <v>7</v>
      </c>
      <c r="H124" s="96">
        <v>63000</v>
      </c>
      <c r="I124" s="102">
        <v>62000</v>
      </c>
      <c r="J124" s="103">
        <v>1000</v>
      </c>
      <c r="K124" s="117" t="str">
        <f t="shared" si="2"/>
        <v>90106050130161430200</v>
      </c>
      <c r="L124" s="106" t="s">
        <v>201</v>
      </c>
    </row>
    <row r="125" spans="1:12" s="84" customFormat="1" ht="22.5">
      <c r="A125" s="99" t="s">
        <v>116</v>
      </c>
      <c r="B125" s="100" t="s">
        <v>7</v>
      </c>
      <c r="C125" s="101" t="s">
        <v>63</v>
      </c>
      <c r="D125" s="123" t="s">
        <v>198</v>
      </c>
      <c r="E125" s="165" t="s">
        <v>200</v>
      </c>
      <c r="F125" s="166"/>
      <c r="G125" s="128" t="s">
        <v>117</v>
      </c>
      <c r="H125" s="96">
        <v>63000</v>
      </c>
      <c r="I125" s="102">
        <v>62000</v>
      </c>
      <c r="J125" s="103">
        <v>1000</v>
      </c>
      <c r="K125" s="117" t="str">
        <f t="shared" si="2"/>
        <v>90106050130161430240</v>
      </c>
      <c r="L125" s="106" t="s">
        <v>202</v>
      </c>
    </row>
    <row r="126" spans="1:12" s="84" customFormat="1">
      <c r="A126" s="79" t="s">
        <v>120</v>
      </c>
      <c r="B126" s="78" t="s">
        <v>7</v>
      </c>
      <c r="C126" s="120" t="s">
        <v>63</v>
      </c>
      <c r="D126" s="124" t="s">
        <v>198</v>
      </c>
      <c r="E126" s="201" t="s">
        <v>200</v>
      </c>
      <c r="F126" s="202"/>
      <c r="G126" s="121" t="s">
        <v>121</v>
      </c>
      <c r="H126" s="80">
        <v>63000</v>
      </c>
      <c r="I126" s="81">
        <v>62000</v>
      </c>
      <c r="J126" s="82">
        <f>IF(IF(H126="",0,H126)=0,0,(IF(H126&gt;0,IF(I126&gt;H126,0,H126-I126),IF(I126&gt;H126,H126-I126,0))))</f>
        <v>1000</v>
      </c>
      <c r="K126" s="117" t="str">
        <f t="shared" ref="K126:K143" si="3">C126 &amp; D126 &amp;E126 &amp; F126 &amp; G126</f>
        <v>90106050130161430244</v>
      </c>
      <c r="L126" s="83" t="str">
        <f>C126 &amp; D126 &amp;E126 &amp; F126 &amp; G126</f>
        <v>90106050130161430244</v>
      </c>
    </row>
    <row r="127" spans="1:12" s="84" customFormat="1">
      <c r="A127" s="99" t="s">
        <v>204</v>
      </c>
      <c r="B127" s="100" t="s">
        <v>7</v>
      </c>
      <c r="C127" s="101" t="s">
        <v>63</v>
      </c>
      <c r="D127" s="123" t="s">
        <v>205</v>
      </c>
      <c r="E127" s="165" t="s">
        <v>88</v>
      </c>
      <c r="F127" s="166"/>
      <c r="G127" s="128" t="s">
        <v>89</v>
      </c>
      <c r="H127" s="96">
        <v>251000</v>
      </c>
      <c r="I127" s="102">
        <v>95562.4</v>
      </c>
      <c r="J127" s="103">
        <v>155437.6</v>
      </c>
      <c r="K127" s="117" t="str">
        <f t="shared" si="3"/>
        <v>90107000000000000000</v>
      </c>
      <c r="L127" s="106" t="s">
        <v>203</v>
      </c>
    </row>
    <row r="128" spans="1:12" s="84" customFormat="1">
      <c r="A128" s="99" t="s">
        <v>207</v>
      </c>
      <c r="B128" s="100" t="s">
        <v>7</v>
      </c>
      <c r="C128" s="101" t="s">
        <v>63</v>
      </c>
      <c r="D128" s="123" t="s">
        <v>208</v>
      </c>
      <c r="E128" s="165" t="s">
        <v>88</v>
      </c>
      <c r="F128" s="166"/>
      <c r="G128" s="128" t="s">
        <v>89</v>
      </c>
      <c r="H128" s="96">
        <v>251000</v>
      </c>
      <c r="I128" s="102">
        <v>95562.4</v>
      </c>
      <c r="J128" s="103">
        <v>155437.6</v>
      </c>
      <c r="K128" s="117" t="str">
        <f t="shared" si="3"/>
        <v>90107070000000000000</v>
      </c>
      <c r="L128" s="106" t="s">
        <v>206</v>
      </c>
    </row>
    <row r="129" spans="1:12" s="84" customFormat="1">
      <c r="A129" s="99"/>
      <c r="B129" s="100" t="s">
        <v>7</v>
      </c>
      <c r="C129" s="101" t="s">
        <v>63</v>
      </c>
      <c r="D129" s="123" t="s">
        <v>208</v>
      </c>
      <c r="E129" s="165" t="s">
        <v>210</v>
      </c>
      <c r="F129" s="166"/>
      <c r="G129" s="128" t="s">
        <v>89</v>
      </c>
      <c r="H129" s="96">
        <v>223000</v>
      </c>
      <c r="I129" s="102">
        <v>85716.75</v>
      </c>
      <c r="J129" s="103">
        <v>137283.25</v>
      </c>
      <c r="K129" s="117" t="str">
        <f t="shared" si="3"/>
        <v>90107070140100590000</v>
      </c>
      <c r="L129" s="106" t="s">
        <v>209</v>
      </c>
    </row>
    <row r="130" spans="1:12" s="84" customFormat="1" ht="56.25">
      <c r="A130" s="99" t="s">
        <v>100</v>
      </c>
      <c r="B130" s="100" t="s">
        <v>7</v>
      </c>
      <c r="C130" s="101" t="s">
        <v>63</v>
      </c>
      <c r="D130" s="123" t="s">
        <v>208</v>
      </c>
      <c r="E130" s="165" t="s">
        <v>210</v>
      </c>
      <c r="F130" s="166"/>
      <c r="G130" s="128" t="s">
        <v>101</v>
      </c>
      <c r="H130" s="96">
        <v>223000</v>
      </c>
      <c r="I130" s="102">
        <v>85716.75</v>
      </c>
      <c r="J130" s="103">
        <v>137283.25</v>
      </c>
      <c r="K130" s="117" t="str">
        <f t="shared" si="3"/>
        <v>90107070140100590100</v>
      </c>
      <c r="L130" s="106" t="s">
        <v>211</v>
      </c>
    </row>
    <row r="131" spans="1:12" s="84" customFormat="1">
      <c r="A131" s="99" t="s">
        <v>213</v>
      </c>
      <c r="B131" s="100" t="s">
        <v>7</v>
      </c>
      <c r="C131" s="101" t="s">
        <v>63</v>
      </c>
      <c r="D131" s="123" t="s">
        <v>208</v>
      </c>
      <c r="E131" s="165" t="s">
        <v>210</v>
      </c>
      <c r="F131" s="166"/>
      <c r="G131" s="128" t="s">
        <v>214</v>
      </c>
      <c r="H131" s="96">
        <v>223000</v>
      </c>
      <c r="I131" s="102">
        <v>85716.75</v>
      </c>
      <c r="J131" s="103">
        <v>137283.25</v>
      </c>
      <c r="K131" s="117" t="str">
        <f t="shared" si="3"/>
        <v>90107070140100590110</v>
      </c>
      <c r="L131" s="106" t="s">
        <v>212</v>
      </c>
    </row>
    <row r="132" spans="1:12" s="84" customFormat="1">
      <c r="A132" s="79" t="s">
        <v>215</v>
      </c>
      <c r="B132" s="78" t="s">
        <v>7</v>
      </c>
      <c r="C132" s="120" t="s">
        <v>63</v>
      </c>
      <c r="D132" s="124" t="s">
        <v>208</v>
      </c>
      <c r="E132" s="201" t="s">
        <v>210</v>
      </c>
      <c r="F132" s="202"/>
      <c r="G132" s="121" t="s">
        <v>216</v>
      </c>
      <c r="H132" s="80">
        <v>172000</v>
      </c>
      <c r="I132" s="81">
        <v>65834.7</v>
      </c>
      <c r="J132" s="82">
        <f>IF(IF(H132="",0,H132)=0,0,(IF(H132&gt;0,IF(I132&gt;H132,0,H132-I132),IF(I132&gt;H132,H132-I132,0))))</f>
        <v>106165.3</v>
      </c>
      <c r="K132" s="117" t="str">
        <f t="shared" si="3"/>
        <v>90107070140100590111</v>
      </c>
      <c r="L132" s="83" t="str">
        <f>C132 &amp; D132 &amp;E132 &amp; F132 &amp; G132</f>
        <v>90107070140100590111</v>
      </c>
    </row>
    <row r="133" spans="1:12" s="84" customFormat="1" ht="33.75">
      <c r="A133" s="79" t="s">
        <v>217</v>
      </c>
      <c r="B133" s="78" t="s">
        <v>7</v>
      </c>
      <c r="C133" s="120" t="s">
        <v>63</v>
      </c>
      <c r="D133" s="124" t="s">
        <v>208</v>
      </c>
      <c r="E133" s="201" t="s">
        <v>210</v>
      </c>
      <c r="F133" s="202"/>
      <c r="G133" s="121" t="s">
        <v>218</v>
      </c>
      <c r="H133" s="80">
        <v>51000</v>
      </c>
      <c r="I133" s="81">
        <v>19882.05</v>
      </c>
      <c r="J133" s="82">
        <f>IF(IF(H133="",0,H133)=0,0,(IF(H133&gt;0,IF(I133&gt;H133,0,H133-I133),IF(I133&gt;H133,H133-I133,0))))</f>
        <v>31117.95</v>
      </c>
      <c r="K133" s="117" t="str">
        <f t="shared" si="3"/>
        <v>90107070140100590119</v>
      </c>
      <c r="L133" s="83" t="str">
        <f>C133 &amp; D133 &amp;E133 &amp; F133 &amp; G133</f>
        <v>90107070140100590119</v>
      </c>
    </row>
    <row r="134" spans="1:12" s="84" customFormat="1">
      <c r="A134" s="99"/>
      <c r="B134" s="100" t="s">
        <v>7</v>
      </c>
      <c r="C134" s="101" t="s">
        <v>63</v>
      </c>
      <c r="D134" s="123" t="s">
        <v>208</v>
      </c>
      <c r="E134" s="165" t="s">
        <v>220</v>
      </c>
      <c r="F134" s="166"/>
      <c r="G134" s="128" t="s">
        <v>89</v>
      </c>
      <c r="H134" s="96">
        <v>28000</v>
      </c>
      <c r="I134" s="102">
        <v>9845.65</v>
      </c>
      <c r="J134" s="103">
        <v>18154.349999999999</v>
      </c>
      <c r="K134" s="117" t="str">
        <f t="shared" si="3"/>
        <v>90107070150100590000</v>
      </c>
      <c r="L134" s="106" t="s">
        <v>219</v>
      </c>
    </row>
    <row r="135" spans="1:12" s="84" customFormat="1" ht="56.25">
      <c r="A135" s="99" t="s">
        <v>100</v>
      </c>
      <c r="B135" s="100" t="s">
        <v>7</v>
      </c>
      <c r="C135" s="101" t="s">
        <v>63</v>
      </c>
      <c r="D135" s="123" t="s">
        <v>208</v>
      </c>
      <c r="E135" s="165" t="s">
        <v>220</v>
      </c>
      <c r="F135" s="166"/>
      <c r="G135" s="128" t="s">
        <v>101</v>
      </c>
      <c r="H135" s="96">
        <v>28000</v>
      </c>
      <c r="I135" s="102">
        <v>9845.65</v>
      </c>
      <c r="J135" s="103">
        <v>18154.349999999999</v>
      </c>
      <c r="K135" s="117" t="str">
        <f t="shared" si="3"/>
        <v>90107070150100590100</v>
      </c>
      <c r="L135" s="106" t="s">
        <v>221</v>
      </c>
    </row>
    <row r="136" spans="1:12" s="84" customFormat="1">
      <c r="A136" s="99" t="s">
        <v>213</v>
      </c>
      <c r="B136" s="100" t="s">
        <v>7</v>
      </c>
      <c r="C136" s="101" t="s">
        <v>63</v>
      </c>
      <c r="D136" s="123" t="s">
        <v>208</v>
      </c>
      <c r="E136" s="165" t="s">
        <v>220</v>
      </c>
      <c r="F136" s="166"/>
      <c r="G136" s="128" t="s">
        <v>214</v>
      </c>
      <c r="H136" s="96">
        <v>28000</v>
      </c>
      <c r="I136" s="102">
        <v>9845.65</v>
      </c>
      <c r="J136" s="103">
        <v>18154.349999999999</v>
      </c>
      <c r="K136" s="117" t="str">
        <f t="shared" si="3"/>
        <v>90107070150100590110</v>
      </c>
      <c r="L136" s="106" t="s">
        <v>222</v>
      </c>
    </row>
    <row r="137" spans="1:12" s="84" customFormat="1">
      <c r="A137" s="79" t="s">
        <v>215</v>
      </c>
      <c r="B137" s="78" t="s">
        <v>7</v>
      </c>
      <c r="C137" s="120" t="s">
        <v>63</v>
      </c>
      <c r="D137" s="124" t="s">
        <v>208</v>
      </c>
      <c r="E137" s="201" t="s">
        <v>220</v>
      </c>
      <c r="F137" s="202"/>
      <c r="G137" s="121" t="s">
        <v>216</v>
      </c>
      <c r="H137" s="80">
        <v>7562</v>
      </c>
      <c r="I137" s="81">
        <v>7561.94</v>
      </c>
      <c r="J137" s="82">
        <f>IF(IF(H137="",0,H137)=0,0,(IF(H137&gt;0,IF(I137&gt;H137,0,H137-I137),IF(I137&gt;H137,H137-I137,0))))</f>
        <v>0.06</v>
      </c>
      <c r="K137" s="117" t="str">
        <f t="shared" si="3"/>
        <v>90107070150100590111</v>
      </c>
      <c r="L137" s="83" t="str">
        <f>C137 &amp; D137 &amp;E137 &amp; F137 &amp; G137</f>
        <v>90107070150100590111</v>
      </c>
    </row>
    <row r="138" spans="1:12" s="84" customFormat="1" ht="33.75">
      <c r="A138" s="79" t="s">
        <v>217</v>
      </c>
      <c r="B138" s="78" t="s">
        <v>7</v>
      </c>
      <c r="C138" s="120" t="s">
        <v>63</v>
      </c>
      <c r="D138" s="124" t="s">
        <v>208</v>
      </c>
      <c r="E138" s="201" t="s">
        <v>220</v>
      </c>
      <c r="F138" s="202"/>
      <c r="G138" s="121" t="s">
        <v>218</v>
      </c>
      <c r="H138" s="80">
        <v>20438</v>
      </c>
      <c r="I138" s="81">
        <v>2283.71</v>
      </c>
      <c r="J138" s="82">
        <f>IF(IF(H138="",0,H138)=0,0,(IF(H138&gt;0,IF(I138&gt;H138,0,H138-I138),IF(I138&gt;H138,H138-I138,0))))</f>
        <v>18154.29</v>
      </c>
      <c r="K138" s="117" t="str">
        <f t="shared" si="3"/>
        <v>90107070150100590119</v>
      </c>
      <c r="L138" s="83" t="str">
        <f>C138 &amp; D138 &amp;E138 &amp; F138 &amp; G138</f>
        <v>90107070150100590119</v>
      </c>
    </row>
    <row r="139" spans="1:12" s="84" customFormat="1">
      <c r="A139" s="99" t="s">
        <v>224</v>
      </c>
      <c r="B139" s="100" t="s">
        <v>7</v>
      </c>
      <c r="C139" s="101" t="s">
        <v>63</v>
      </c>
      <c r="D139" s="123" t="s">
        <v>225</v>
      </c>
      <c r="E139" s="165" t="s">
        <v>88</v>
      </c>
      <c r="F139" s="166"/>
      <c r="G139" s="128" t="s">
        <v>89</v>
      </c>
      <c r="H139" s="96">
        <v>1587000</v>
      </c>
      <c r="I139" s="102">
        <v>532000</v>
      </c>
      <c r="J139" s="103">
        <v>1055000</v>
      </c>
      <c r="K139" s="117" t="str">
        <f t="shared" si="3"/>
        <v>90108000000000000000</v>
      </c>
      <c r="L139" s="106" t="s">
        <v>223</v>
      </c>
    </row>
    <row r="140" spans="1:12" s="84" customFormat="1">
      <c r="A140" s="99" t="s">
        <v>227</v>
      </c>
      <c r="B140" s="100" t="s">
        <v>7</v>
      </c>
      <c r="C140" s="101" t="s">
        <v>63</v>
      </c>
      <c r="D140" s="123" t="s">
        <v>228</v>
      </c>
      <c r="E140" s="165" t="s">
        <v>88</v>
      </c>
      <c r="F140" s="166"/>
      <c r="G140" s="128" t="s">
        <v>89</v>
      </c>
      <c r="H140" s="96">
        <v>1587000</v>
      </c>
      <c r="I140" s="102">
        <v>532000</v>
      </c>
      <c r="J140" s="103">
        <v>1055000</v>
      </c>
      <c r="K140" s="117" t="str">
        <f t="shared" si="3"/>
        <v>90108010000000000000</v>
      </c>
      <c r="L140" s="106" t="s">
        <v>226</v>
      </c>
    </row>
    <row r="141" spans="1:12" s="84" customFormat="1">
      <c r="A141" s="99"/>
      <c r="B141" s="100" t="s">
        <v>7</v>
      </c>
      <c r="C141" s="101" t="s">
        <v>63</v>
      </c>
      <c r="D141" s="123" t="s">
        <v>228</v>
      </c>
      <c r="E141" s="165" t="s">
        <v>230</v>
      </c>
      <c r="F141" s="166"/>
      <c r="G141" s="128" t="s">
        <v>89</v>
      </c>
      <c r="H141" s="96">
        <v>1587000</v>
      </c>
      <c r="I141" s="102">
        <v>532000</v>
      </c>
      <c r="J141" s="103">
        <v>1055000</v>
      </c>
      <c r="K141" s="117" t="str">
        <f t="shared" si="3"/>
        <v>90108019990081380000</v>
      </c>
      <c r="L141" s="106" t="s">
        <v>229</v>
      </c>
    </row>
    <row r="142" spans="1:12" s="84" customFormat="1">
      <c r="A142" s="99" t="s">
        <v>232</v>
      </c>
      <c r="B142" s="100" t="s">
        <v>7</v>
      </c>
      <c r="C142" s="101" t="s">
        <v>63</v>
      </c>
      <c r="D142" s="123" t="s">
        <v>228</v>
      </c>
      <c r="E142" s="165" t="s">
        <v>230</v>
      </c>
      <c r="F142" s="166"/>
      <c r="G142" s="128" t="s">
        <v>8</v>
      </c>
      <c r="H142" s="96">
        <v>1587000</v>
      </c>
      <c r="I142" s="102">
        <v>532000</v>
      </c>
      <c r="J142" s="103">
        <v>1055000</v>
      </c>
      <c r="K142" s="117" t="str">
        <f t="shared" si="3"/>
        <v>90108019990081380500</v>
      </c>
      <c r="L142" s="106" t="s">
        <v>231</v>
      </c>
    </row>
    <row r="143" spans="1:12" s="84" customFormat="1">
      <c r="A143" s="79" t="s">
        <v>233</v>
      </c>
      <c r="B143" s="78" t="s">
        <v>7</v>
      </c>
      <c r="C143" s="120" t="s">
        <v>63</v>
      </c>
      <c r="D143" s="124" t="s">
        <v>228</v>
      </c>
      <c r="E143" s="201" t="s">
        <v>230</v>
      </c>
      <c r="F143" s="202"/>
      <c r="G143" s="121" t="s">
        <v>234</v>
      </c>
      <c r="H143" s="80">
        <v>1587000</v>
      </c>
      <c r="I143" s="81">
        <v>532000</v>
      </c>
      <c r="J143" s="82">
        <f>IF(IF(H143="",0,H143)=0,0,(IF(H143&gt;0,IF(I143&gt;H143,0,H143-I143),IF(I143&gt;H143,H143-I143,0))))</f>
        <v>1055000</v>
      </c>
      <c r="K143" s="117" t="str">
        <f t="shared" si="3"/>
        <v>90108019990081380540</v>
      </c>
      <c r="L143" s="83" t="str">
        <f>C143 &amp; D143 &amp;E143 &amp; F143 &amp; G143</f>
        <v>90108019990081380540</v>
      </c>
    </row>
    <row r="144" spans="1:12" ht="5.25" hidden="1" customHeight="1" thickBot="1">
      <c r="A144" s="18"/>
      <c r="B144" s="30"/>
      <c r="C144" s="31"/>
      <c r="D144" s="31"/>
      <c r="E144" s="31"/>
      <c r="F144" s="31"/>
      <c r="G144" s="31"/>
      <c r="H144" s="47"/>
      <c r="I144" s="48"/>
      <c r="J144" s="53"/>
      <c r="K144" s="115"/>
    </row>
    <row r="145" spans="1:12" ht="13.5" thickBot="1">
      <c r="A145" s="26"/>
      <c r="B145" s="26"/>
      <c r="C145" s="22"/>
      <c r="D145" s="22"/>
      <c r="E145" s="22"/>
      <c r="F145" s="22"/>
      <c r="G145" s="22"/>
      <c r="H145" s="46"/>
      <c r="I145" s="46"/>
      <c r="J145" s="46"/>
      <c r="K145" s="46"/>
    </row>
    <row r="146" spans="1:12" ht="28.5" customHeight="1" thickBot="1">
      <c r="A146" s="41" t="s">
        <v>18</v>
      </c>
      <c r="B146" s="42">
        <v>450</v>
      </c>
      <c r="C146" s="167" t="s">
        <v>17</v>
      </c>
      <c r="D146" s="168"/>
      <c r="E146" s="168"/>
      <c r="F146" s="168"/>
      <c r="G146" s="169"/>
      <c r="H146" s="54">
        <f>0-H154</f>
        <v>0</v>
      </c>
      <c r="I146" s="54">
        <f>I15-I60</f>
        <v>321114.18</v>
      </c>
      <c r="J146" s="92" t="s">
        <v>17</v>
      </c>
    </row>
    <row r="147" spans="1:12">
      <c r="A147" s="26"/>
      <c r="B147" s="29"/>
      <c r="C147" s="22"/>
      <c r="D147" s="22"/>
      <c r="E147" s="22"/>
      <c r="F147" s="22"/>
      <c r="G147" s="22"/>
      <c r="H147" s="22"/>
      <c r="I147" s="22"/>
      <c r="J147" s="22"/>
    </row>
    <row r="148" spans="1:12" ht="15">
      <c r="A148" s="194" t="s">
        <v>32</v>
      </c>
      <c r="B148" s="194"/>
      <c r="C148" s="194"/>
      <c r="D148" s="194"/>
      <c r="E148" s="194"/>
      <c r="F148" s="194"/>
      <c r="G148" s="194"/>
      <c r="H148" s="194"/>
      <c r="I148" s="194"/>
      <c r="J148" s="194"/>
      <c r="K148" s="112"/>
    </row>
    <row r="149" spans="1:12">
      <c r="A149" s="8"/>
      <c r="B149" s="25"/>
      <c r="C149" s="9"/>
      <c r="D149" s="9"/>
      <c r="E149" s="9"/>
      <c r="F149" s="9"/>
      <c r="G149" s="9"/>
      <c r="H149" s="10"/>
      <c r="I149" s="10"/>
      <c r="J149" s="40" t="s">
        <v>27</v>
      </c>
      <c r="K149" s="40"/>
    </row>
    <row r="150" spans="1:12" ht="17.100000000000001" customHeight="1">
      <c r="A150" s="150" t="s">
        <v>39</v>
      </c>
      <c r="B150" s="150" t="s">
        <v>40</v>
      </c>
      <c r="C150" s="156" t="s">
        <v>45</v>
      </c>
      <c r="D150" s="157"/>
      <c r="E150" s="157"/>
      <c r="F150" s="157"/>
      <c r="G150" s="158"/>
      <c r="H150" s="150" t="s">
        <v>42</v>
      </c>
      <c r="I150" s="150" t="s">
        <v>23</v>
      </c>
      <c r="J150" s="150" t="s">
        <v>43</v>
      </c>
      <c r="K150" s="113"/>
    </row>
    <row r="151" spans="1:12" ht="17.100000000000001" customHeight="1">
      <c r="A151" s="151"/>
      <c r="B151" s="151"/>
      <c r="C151" s="159"/>
      <c r="D151" s="160"/>
      <c r="E151" s="160"/>
      <c r="F151" s="160"/>
      <c r="G151" s="161"/>
      <c r="H151" s="151"/>
      <c r="I151" s="151"/>
      <c r="J151" s="151"/>
      <c r="K151" s="113"/>
    </row>
    <row r="152" spans="1:12" ht="17.100000000000001" customHeight="1">
      <c r="A152" s="152"/>
      <c r="B152" s="152"/>
      <c r="C152" s="162"/>
      <c r="D152" s="163"/>
      <c r="E152" s="163"/>
      <c r="F152" s="163"/>
      <c r="G152" s="164"/>
      <c r="H152" s="152"/>
      <c r="I152" s="152"/>
      <c r="J152" s="152"/>
      <c r="K152" s="113"/>
    </row>
    <row r="153" spans="1:12" ht="13.5" thickBot="1">
      <c r="A153" s="70">
        <v>1</v>
      </c>
      <c r="B153" s="12">
        <v>2</v>
      </c>
      <c r="C153" s="182">
        <v>3</v>
      </c>
      <c r="D153" s="183"/>
      <c r="E153" s="183"/>
      <c r="F153" s="183"/>
      <c r="G153" s="184"/>
      <c r="H153" s="13" t="s">
        <v>2</v>
      </c>
      <c r="I153" s="13" t="s">
        <v>25</v>
      </c>
      <c r="J153" s="13" t="s">
        <v>26</v>
      </c>
      <c r="K153" s="114"/>
    </row>
    <row r="154" spans="1:12" ht="12.75" customHeight="1">
      <c r="A154" s="74" t="s">
        <v>33</v>
      </c>
      <c r="B154" s="38" t="s">
        <v>8</v>
      </c>
      <c r="C154" s="153" t="s">
        <v>17</v>
      </c>
      <c r="D154" s="154"/>
      <c r="E154" s="154"/>
      <c r="F154" s="154"/>
      <c r="G154" s="155"/>
      <c r="H154" s="66">
        <f>H156+H161+H166</f>
        <v>0</v>
      </c>
      <c r="I154" s="66">
        <f>I156+I161+I166</f>
        <v>-321114.18</v>
      </c>
      <c r="J154" s="127">
        <f>J156+J161+J166</f>
        <v>0</v>
      </c>
    </row>
    <row r="155" spans="1:12" ht="12.75" customHeight="1">
      <c r="A155" s="75" t="s">
        <v>11</v>
      </c>
      <c r="B155" s="39"/>
      <c r="C155" s="185"/>
      <c r="D155" s="186"/>
      <c r="E155" s="186"/>
      <c r="F155" s="186"/>
      <c r="G155" s="187"/>
      <c r="H155" s="43"/>
      <c r="I155" s="44"/>
      <c r="J155" s="45"/>
    </row>
    <row r="156" spans="1:12" ht="12.75" customHeight="1">
      <c r="A156" s="74" t="s">
        <v>34</v>
      </c>
      <c r="B156" s="49" t="s">
        <v>12</v>
      </c>
      <c r="C156" s="198" t="s">
        <v>17</v>
      </c>
      <c r="D156" s="199"/>
      <c r="E156" s="199"/>
      <c r="F156" s="199"/>
      <c r="G156" s="200"/>
      <c r="H156" s="52">
        <v>0</v>
      </c>
      <c r="I156" s="52">
        <v>0</v>
      </c>
      <c r="J156" s="89">
        <v>0</v>
      </c>
    </row>
    <row r="157" spans="1:12" ht="12.75" customHeight="1">
      <c r="A157" s="75" t="s">
        <v>10</v>
      </c>
      <c r="B157" s="50"/>
      <c r="C157" s="171"/>
      <c r="D157" s="172"/>
      <c r="E157" s="172"/>
      <c r="F157" s="172"/>
      <c r="G157" s="173"/>
      <c r="H157" s="62"/>
      <c r="I157" s="63"/>
      <c r="J157" s="64"/>
    </row>
    <row r="158" spans="1:12" hidden="1">
      <c r="A158" s="129"/>
      <c r="B158" s="130" t="s">
        <v>12</v>
      </c>
      <c r="C158" s="131"/>
      <c r="D158" s="179"/>
      <c r="E158" s="180"/>
      <c r="F158" s="180"/>
      <c r="G158" s="181"/>
      <c r="H158" s="132"/>
      <c r="I158" s="133"/>
      <c r="J158" s="134"/>
      <c r="K158" s="135" t="str">
        <f>C158 &amp; D158 &amp; G158</f>
        <v/>
      </c>
      <c r="L158" s="136"/>
    </row>
    <row r="159" spans="1:12" s="84" customFormat="1">
      <c r="A159" s="137"/>
      <c r="B159" s="138" t="s">
        <v>12</v>
      </c>
      <c r="C159" s="139"/>
      <c r="D159" s="203"/>
      <c r="E159" s="203"/>
      <c r="F159" s="203"/>
      <c r="G159" s="204"/>
      <c r="H159" s="140"/>
      <c r="I159" s="141"/>
      <c r="J159" s="142">
        <f>IF(IF(H159="",0,H159)=0,0,(IF(H159&gt;0,IF(I159&gt;H159,0,H159-I159),IF(I159&gt;H159,H159-I159,0))))</f>
        <v>0</v>
      </c>
      <c r="K159" s="143" t="str">
        <f>C159 &amp; D159 &amp; G159</f>
        <v/>
      </c>
      <c r="L159" s="144" t="str">
        <f>C159 &amp; D159 &amp; G159</f>
        <v/>
      </c>
    </row>
    <row r="160" spans="1:12" ht="12.75" hidden="1" customHeight="1">
      <c r="A160" s="76"/>
      <c r="B160" s="17"/>
      <c r="C160" s="14"/>
      <c r="D160" s="14"/>
      <c r="E160" s="14"/>
      <c r="F160" s="14"/>
      <c r="G160" s="14"/>
      <c r="H160" s="34"/>
      <c r="I160" s="35"/>
      <c r="J160" s="55"/>
      <c r="K160" s="116"/>
    </row>
    <row r="161" spans="1:12" ht="12.75" customHeight="1">
      <c r="A161" s="74" t="s">
        <v>35</v>
      </c>
      <c r="B161" s="50" t="s">
        <v>13</v>
      </c>
      <c r="C161" s="171" t="s">
        <v>17</v>
      </c>
      <c r="D161" s="172"/>
      <c r="E161" s="172"/>
      <c r="F161" s="172"/>
      <c r="G161" s="173"/>
      <c r="H161" s="52">
        <v>0</v>
      </c>
      <c r="I161" s="52">
        <v>0</v>
      </c>
      <c r="J161" s="90">
        <v>0</v>
      </c>
    </row>
    <row r="162" spans="1:12" ht="12.75" customHeight="1">
      <c r="A162" s="75" t="s">
        <v>10</v>
      </c>
      <c r="B162" s="50"/>
      <c r="C162" s="171"/>
      <c r="D162" s="172"/>
      <c r="E162" s="172"/>
      <c r="F162" s="172"/>
      <c r="G162" s="173"/>
      <c r="H162" s="62"/>
      <c r="I162" s="63"/>
      <c r="J162" s="64"/>
    </row>
    <row r="163" spans="1:12" ht="12.75" hidden="1" customHeight="1">
      <c r="A163" s="129"/>
      <c r="B163" s="130" t="s">
        <v>13</v>
      </c>
      <c r="C163" s="131"/>
      <c r="D163" s="179"/>
      <c r="E163" s="180"/>
      <c r="F163" s="180"/>
      <c r="G163" s="181"/>
      <c r="H163" s="132"/>
      <c r="I163" s="133"/>
      <c r="J163" s="134"/>
      <c r="K163" s="135" t="str">
        <f>C163 &amp; D163 &amp; G163</f>
        <v/>
      </c>
      <c r="L163" s="136"/>
    </row>
    <row r="164" spans="1:12" s="84" customFormat="1">
      <c r="A164" s="137"/>
      <c r="B164" s="138" t="s">
        <v>13</v>
      </c>
      <c r="C164" s="139"/>
      <c r="D164" s="203"/>
      <c r="E164" s="203"/>
      <c r="F164" s="203"/>
      <c r="G164" s="204"/>
      <c r="H164" s="140"/>
      <c r="I164" s="141"/>
      <c r="J164" s="142">
        <f>IF(IF(H164="",0,H164)=0,0,(IF(H164&gt;0,IF(I164&gt;H164,0,H164-I164),IF(I164&gt;H164,H164-I164,0))))</f>
        <v>0</v>
      </c>
      <c r="K164" s="143" t="str">
        <f>C164 &amp; D164 &amp; G164</f>
        <v/>
      </c>
      <c r="L164" s="144" t="str">
        <f>C164 &amp; D164 &amp; G164</f>
        <v/>
      </c>
    </row>
    <row r="165" spans="1:12" ht="12.75" hidden="1" customHeight="1">
      <c r="A165" s="76"/>
      <c r="B165" s="16"/>
      <c r="C165" s="14"/>
      <c r="D165" s="14"/>
      <c r="E165" s="14"/>
      <c r="F165" s="14"/>
      <c r="G165" s="14"/>
      <c r="H165" s="34"/>
      <c r="I165" s="35"/>
      <c r="J165" s="55"/>
      <c r="K165" s="116"/>
    </row>
    <row r="166" spans="1:12" ht="12.75" customHeight="1">
      <c r="A166" s="74" t="s">
        <v>16</v>
      </c>
      <c r="B166" s="50" t="s">
        <v>9</v>
      </c>
      <c r="C166" s="176" t="s">
        <v>53</v>
      </c>
      <c r="D166" s="177"/>
      <c r="E166" s="177"/>
      <c r="F166" s="177"/>
      <c r="G166" s="178"/>
      <c r="H166" s="52">
        <v>0</v>
      </c>
      <c r="I166" s="52">
        <v>-321114.18</v>
      </c>
      <c r="J166" s="91">
        <f>IF(IF(H166="",0,H166)=0,0,(IF(H166&gt;0,IF(I166&gt;H166,0,H166-I166),IF(I166&gt;H166,H166-I166,0))))</f>
        <v>0</v>
      </c>
    </row>
    <row r="167" spans="1:12" ht="22.5">
      <c r="A167" s="74" t="s">
        <v>54</v>
      </c>
      <c r="B167" s="50" t="s">
        <v>9</v>
      </c>
      <c r="C167" s="176" t="s">
        <v>55</v>
      </c>
      <c r="D167" s="177"/>
      <c r="E167" s="177"/>
      <c r="F167" s="177"/>
      <c r="G167" s="178"/>
      <c r="H167" s="52"/>
      <c r="I167" s="52"/>
      <c r="J167" s="91">
        <f>IF(IF(H167="",0,H167)=0,0,(IF(H167&gt;0,IF(I167&gt;H167,0,H167-I167),IF(I167&gt;H167,H167-I167,0))))</f>
        <v>0</v>
      </c>
    </row>
    <row r="168" spans="1:12" ht="35.25" customHeight="1">
      <c r="A168" s="74" t="s">
        <v>57</v>
      </c>
      <c r="B168" s="50" t="s">
        <v>9</v>
      </c>
      <c r="C168" s="176" t="s">
        <v>56</v>
      </c>
      <c r="D168" s="177"/>
      <c r="E168" s="177"/>
      <c r="F168" s="177"/>
      <c r="G168" s="178"/>
      <c r="H168" s="52"/>
      <c r="I168" s="52"/>
      <c r="J168" s="91">
        <f>IF(IF(H168="",0,H168)=0,0,(IF(H168&gt;0,IF(I168&gt;H168,0,H168-I168),IF(I168&gt;H168,H168-I168,0))))</f>
        <v>0</v>
      </c>
    </row>
    <row r="169" spans="1:12" ht="45">
      <c r="A169" s="108" t="s">
        <v>62</v>
      </c>
      <c r="B169" s="109" t="s">
        <v>14</v>
      </c>
      <c r="C169" s="107" t="s">
        <v>63</v>
      </c>
      <c r="D169" s="145" t="s">
        <v>64</v>
      </c>
      <c r="E169" s="146"/>
      <c r="F169" s="146"/>
      <c r="G169" s="147"/>
      <c r="H169" s="96">
        <v>-5474511</v>
      </c>
      <c r="I169" s="96">
        <v>-1939853.87</v>
      </c>
      <c r="J169" s="111" t="s">
        <v>58</v>
      </c>
      <c r="K169" s="106" t="str">
        <f t="shared" ref="K169:K178" si="4">C169 &amp; D169 &amp; G169</f>
        <v>90100000000000000000</v>
      </c>
      <c r="L169" s="106" t="s">
        <v>65</v>
      </c>
    </row>
    <row r="170" spans="1:12">
      <c r="A170" s="108" t="s">
        <v>78</v>
      </c>
      <c r="B170" s="109" t="s">
        <v>14</v>
      </c>
      <c r="C170" s="107" t="s">
        <v>63</v>
      </c>
      <c r="D170" s="145" t="s">
        <v>77</v>
      </c>
      <c r="E170" s="146"/>
      <c r="F170" s="146"/>
      <c r="G170" s="147"/>
      <c r="H170" s="96">
        <v>-5474511</v>
      </c>
      <c r="I170" s="96">
        <v>-1939853.87</v>
      </c>
      <c r="J170" s="111" t="s">
        <v>58</v>
      </c>
      <c r="K170" s="106" t="str">
        <f t="shared" si="4"/>
        <v>90101050000000000500</v>
      </c>
      <c r="L170" s="106" t="s">
        <v>79</v>
      </c>
    </row>
    <row r="171" spans="1:12">
      <c r="A171" s="108" t="s">
        <v>81</v>
      </c>
      <c r="B171" s="109" t="s">
        <v>14</v>
      </c>
      <c r="C171" s="107" t="s">
        <v>63</v>
      </c>
      <c r="D171" s="145" t="s">
        <v>80</v>
      </c>
      <c r="E171" s="146"/>
      <c r="F171" s="146"/>
      <c r="G171" s="147"/>
      <c r="H171" s="96">
        <v>-5474511</v>
      </c>
      <c r="I171" s="96">
        <v>-1939853.87</v>
      </c>
      <c r="J171" s="111" t="s">
        <v>58</v>
      </c>
      <c r="K171" s="106" t="str">
        <f t="shared" si="4"/>
        <v>90101050200000000500</v>
      </c>
      <c r="L171" s="106" t="s">
        <v>82</v>
      </c>
    </row>
    <row r="172" spans="1:12" ht="22.5">
      <c r="A172" s="108" t="s">
        <v>84</v>
      </c>
      <c r="B172" s="109" t="s">
        <v>14</v>
      </c>
      <c r="C172" s="107" t="s">
        <v>63</v>
      </c>
      <c r="D172" s="145" t="s">
        <v>83</v>
      </c>
      <c r="E172" s="146"/>
      <c r="F172" s="146"/>
      <c r="G172" s="147"/>
      <c r="H172" s="96">
        <v>-5474511</v>
      </c>
      <c r="I172" s="96">
        <v>-1939853.87</v>
      </c>
      <c r="J172" s="111" t="s">
        <v>58</v>
      </c>
      <c r="K172" s="106" t="str">
        <f t="shared" si="4"/>
        <v>90101050201000000510</v>
      </c>
      <c r="L172" s="106" t="s">
        <v>85</v>
      </c>
    </row>
    <row r="173" spans="1:12" ht="22.5">
      <c r="A173" s="94" t="s">
        <v>87</v>
      </c>
      <c r="B173" s="110" t="s">
        <v>14</v>
      </c>
      <c r="C173" s="122" t="s">
        <v>63</v>
      </c>
      <c r="D173" s="148" t="s">
        <v>86</v>
      </c>
      <c r="E173" s="148"/>
      <c r="F173" s="148"/>
      <c r="G173" s="149"/>
      <c r="H173" s="77">
        <v>-5474511</v>
      </c>
      <c r="I173" s="77">
        <v>-1939853.87</v>
      </c>
      <c r="J173" s="65" t="s">
        <v>17</v>
      </c>
      <c r="K173" s="106" t="str">
        <f t="shared" si="4"/>
        <v>90101050201100000510</v>
      </c>
      <c r="L173" s="4" t="str">
        <f>C173 &amp; D173 &amp; G173</f>
        <v>90101050201100000510</v>
      </c>
    </row>
    <row r="174" spans="1:12" ht="45">
      <c r="A174" s="108" t="s">
        <v>62</v>
      </c>
      <c r="B174" s="109" t="s">
        <v>15</v>
      </c>
      <c r="C174" s="107" t="s">
        <v>63</v>
      </c>
      <c r="D174" s="145" t="s">
        <v>64</v>
      </c>
      <c r="E174" s="146"/>
      <c r="F174" s="146"/>
      <c r="G174" s="147"/>
      <c r="H174" s="96">
        <v>5474511</v>
      </c>
      <c r="I174" s="96">
        <v>1618739.69</v>
      </c>
      <c r="J174" s="111" t="s">
        <v>58</v>
      </c>
      <c r="K174" s="106" t="str">
        <f t="shared" si="4"/>
        <v>90100000000000000000</v>
      </c>
      <c r="L174" s="106" t="s">
        <v>65</v>
      </c>
    </row>
    <row r="175" spans="1:12">
      <c r="A175" s="108" t="s">
        <v>66</v>
      </c>
      <c r="B175" s="109" t="s">
        <v>15</v>
      </c>
      <c r="C175" s="107" t="s">
        <v>63</v>
      </c>
      <c r="D175" s="145" t="s">
        <v>67</v>
      </c>
      <c r="E175" s="146"/>
      <c r="F175" s="146"/>
      <c r="G175" s="147"/>
      <c r="H175" s="96">
        <v>5474511</v>
      </c>
      <c r="I175" s="96">
        <v>1618739.69</v>
      </c>
      <c r="J175" s="111" t="s">
        <v>58</v>
      </c>
      <c r="K175" s="106" t="str">
        <f t="shared" si="4"/>
        <v>90101050000000000600</v>
      </c>
      <c r="L175" s="106" t="s">
        <v>68</v>
      </c>
    </row>
    <row r="176" spans="1:12">
      <c r="A176" s="108" t="s">
        <v>69</v>
      </c>
      <c r="B176" s="109" t="s">
        <v>15</v>
      </c>
      <c r="C176" s="107" t="s">
        <v>63</v>
      </c>
      <c r="D176" s="145" t="s">
        <v>70</v>
      </c>
      <c r="E176" s="146"/>
      <c r="F176" s="146"/>
      <c r="G176" s="147"/>
      <c r="H176" s="96">
        <v>5474511</v>
      </c>
      <c r="I176" s="96">
        <v>1618739.69</v>
      </c>
      <c r="J176" s="111" t="s">
        <v>58</v>
      </c>
      <c r="K176" s="106" t="str">
        <f t="shared" si="4"/>
        <v>90101050200000000600</v>
      </c>
      <c r="L176" s="106" t="s">
        <v>71</v>
      </c>
    </row>
    <row r="177" spans="1:12" ht="22.5">
      <c r="A177" s="108" t="s">
        <v>72</v>
      </c>
      <c r="B177" s="109" t="s">
        <v>15</v>
      </c>
      <c r="C177" s="107" t="s">
        <v>63</v>
      </c>
      <c r="D177" s="145" t="s">
        <v>73</v>
      </c>
      <c r="E177" s="146"/>
      <c r="F177" s="146"/>
      <c r="G177" s="147"/>
      <c r="H177" s="96">
        <v>5474511</v>
      </c>
      <c r="I177" s="96">
        <v>1618739.69</v>
      </c>
      <c r="J177" s="111" t="s">
        <v>58</v>
      </c>
      <c r="K177" s="106" t="str">
        <f t="shared" si="4"/>
        <v>90101050201000000610</v>
      </c>
      <c r="L177" s="106" t="s">
        <v>74</v>
      </c>
    </row>
    <row r="178" spans="1:12" ht="22.5">
      <c r="A178" s="95" t="s">
        <v>75</v>
      </c>
      <c r="B178" s="110" t="s">
        <v>15</v>
      </c>
      <c r="C178" s="122" t="s">
        <v>63</v>
      </c>
      <c r="D178" s="148" t="s">
        <v>76</v>
      </c>
      <c r="E178" s="148"/>
      <c r="F178" s="148"/>
      <c r="G178" s="149"/>
      <c r="H178" s="97">
        <v>5474511</v>
      </c>
      <c r="I178" s="97">
        <v>1618739.69</v>
      </c>
      <c r="J178" s="98" t="s">
        <v>17</v>
      </c>
      <c r="K178" s="105" t="str">
        <f t="shared" si="4"/>
        <v>90101050201100000610</v>
      </c>
      <c r="L178" s="4" t="str">
        <f>C178 &amp; D178 &amp; G178</f>
        <v>90101050201100000610</v>
      </c>
    </row>
    <row r="179" spans="1:12">
      <c r="A179" s="26"/>
      <c r="B179" s="29"/>
      <c r="C179" s="22"/>
      <c r="D179" s="22"/>
      <c r="E179" s="22"/>
      <c r="F179" s="22"/>
      <c r="G179" s="22"/>
      <c r="H179" s="22"/>
      <c r="I179" s="22"/>
      <c r="J179" s="22"/>
      <c r="K179" s="22"/>
    </row>
    <row r="180" spans="1:12">
      <c r="A180" s="26"/>
      <c r="B180" s="29"/>
      <c r="C180" s="22"/>
      <c r="D180" s="22"/>
      <c r="E180" s="22"/>
      <c r="F180" s="22"/>
      <c r="G180" s="22"/>
      <c r="H180" s="22"/>
      <c r="I180" s="22"/>
      <c r="J180" s="22"/>
      <c r="K180" s="93"/>
      <c r="L180" s="93"/>
    </row>
    <row r="181" spans="1:12" ht="21.75" customHeight="1">
      <c r="A181" s="24" t="s">
        <v>48</v>
      </c>
      <c r="B181" s="174"/>
      <c r="C181" s="174"/>
      <c r="D181" s="174"/>
      <c r="E181" s="29"/>
      <c r="F181" s="29"/>
      <c r="G181" s="22"/>
      <c r="H181" s="68" t="s">
        <v>50</v>
      </c>
      <c r="I181" s="67"/>
      <c r="J181" s="67"/>
      <c r="K181" s="93"/>
      <c r="L181" s="93"/>
    </row>
    <row r="182" spans="1:12">
      <c r="A182" s="3" t="s">
        <v>46</v>
      </c>
      <c r="B182" s="170" t="s">
        <v>47</v>
      </c>
      <c r="C182" s="170"/>
      <c r="D182" s="170"/>
      <c r="E182" s="29"/>
      <c r="F182" s="29"/>
      <c r="G182" s="22"/>
      <c r="H182" s="22"/>
      <c r="I182" s="69" t="s">
        <v>51</v>
      </c>
      <c r="J182" s="29" t="s">
        <v>47</v>
      </c>
      <c r="K182" s="93"/>
      <c r="L182" s="93"/>
    </row>
    <row r="183" spans="1:12">
      <c r="A183" s="3"/>
      <c r="B183" s="29"/>
      <c r="C183" s="22"/>
      <c r="D183" s="22"/>
      <c r="E183" s="22"/>
      <c r="F183" s="22"/>
      <c r="G183" s="22"/>
      <c r="H183" s="22"/>
      <c r="I183" s="22"/>
      <c r="J183" s="22"/>
      <c r="K183" s="93"/>
      <c r="L183" s="93"/>
    </row>
    <row r="184" spans="1:12" ht="21.75" customHeight="1">
      <c r="A184" s="3" t="s">
        <v>49</v>
      </c>
      <c r="B184" s="175"/>
      <c r="C184" s="175"/>
      <c r="D184" s="175"/>
      <c r="E184" s="119"/>
      <c r="F184" s="119"/>
      <c r="G184" s="22"/>
      <c r="H184" s="22"/>
      <c r="I184" s="22"/>
      <c r="J184" s="22"/>
      <c r="K184" s="93"/>
      <c r="L184" s="93"/>
    </row>
    <row r="185" spans="1:12">
      <c r="A185" s="3" t="s">
        <v>46</v>
      </c>
      <c r="B185" s="170" t="s">
        <v>47</v>
      </c>
      <c r="C185" s="170"/>
      <c r="D185" s="170"/>
      <c r="E185" s="29"/>
      <c r="F185" s="29"/>
      <c r="G185" s="22"/>
      <c r="H185" s="22"/>
      <c r="I185" s="22"/>
      <c r="J185" s="22"/>
      <c r="K185" s="93"/>
      <c r="L185" s="93"/>
    </row>
    <row r="186" spans="1:12">
      <c r="A186" s="3"/>
      <c r="B186" s="29"/>
      <c r="C186" s="22"/>
      <c r="D186" s="22"/>
      <c r="E186" s="22"/>
      <c r="F186" s="22"/>
      <c r="G186" s="22"/>
      <c r="H186" s="22"/>
      <c r="I186" s="22"/>
      <c r="J186" s="22"/>
      <c r="K186" s="93"/>
      <c r="L186" s="93"/>
    </row>
    <row r="187" spans="1:12">
      <c r="A187" s="3" t="s">
        <v>31</v>
      </c>
      <c r="B187" s="29"/>
      <c r="C187" s="22"/>
      <c r="D187" s="22"/>
      <c r="E187" s="22"/>
      <c r="F187" s="22"/>
      <c r="G187" s="22"/>
      <c r="H187" s="22"/>
      <c r="I187" s="22"/>
      <c r="J187" s="22"/>
      <c r="K187" s="93"/>
      <c r="L187" s="93"/>
    </row>
    <row r="188" spans="1:12">
      <c r="A188" s="26"/>
      <c r="B188" s="29"/>
      <c r="C188" s="22"/>
      <c r="D188" s="22"/>
      <c r="E188" s="22"/>
      <c r="F188" s="22"/>
      <c r="G188" s="22"/>
      <c r="H188" s="22"/>
      <c r="I188" s="22"/>
      <c r="J188" s="22"/>
      <c r="K188" s="93"/>
      <c r="L188" s="93"/>
    </row>
    <row r="189" spans="1:12">
      <c r="K189" s="93"/>
      <c r="L189" s="93"/>
    </row>
    <row r="190" spans="1:12">
      <c r="K190" s="93"/>
      <c r="L190" s="93"/>
    </row>
    <row r="191" spans="1:12">
      <c r="K191" s="93"/>
      <c r="L191" s="93"/>
    </row>
    <row r="192" spans="1:12">
      <c r="K192" s="93"/>
      <c r="L192" s="93"/>
    </row>
    <row r="193" spans="11:12">
      <c r="K193" s="93"/>
      <c r="L193" s="93"/>
    </row>
    <row r="194" spans="11:12">
      <c r="K194" s="93"/>
      <c r="L194" s="93"/>
    </row>
  </sheetData>
  <mergeCells count="178">
    <mergeCell ref="D50:G50"/>
    <mergeCell ref="D51:G51"/>
    <mergeCell ref="D45:G45"/>
    <mergeCell ref="D46:G46"/>
    <mergeCell ref="D47:G47"/>
    <mergeCell ref="D48:G48"/>
    <mergeCell ref="D49:G49"/>
    <mergeCell ref="D40:G40"/>
    <mergeCell ref="D41:G41"/>
    <mergeCell ref="D42:G42"/>
    <mergeCell ref="D43:G43"/>
    <mergeCell ref="D44:G44"/>
    <mergeCell ref="D35:G35"/>
    <mergeCell ref="D36:G36"/>
    <mergeCell ref="D37:G37"/>
    <mergeCell ref="D38:G38"/>
    <mergeCell ref="D39:G39"/>
    <mergeCell ref="D30:G30"/>
    <mergeCell ref="D31:G31"/>
    <mergeCell ref="D32:G32"/>
    <mergeCell ref="D33:G33"/>
    <mergeCell ref="D34:G34"/>
    <mergeCell ref="E141:F141"/>
    <mergeCell ref="E142:F142"/>
    <mergeCell ref="E143:F143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5:F135"/>
    <mergeCell ref="E126:F126"/>
    <mergeCell ref="E127:F127"/>
    <mergeCell ref="E128:F128"/>
    <mergeCell ref="E129:F129"/>
    <mergeCell ref="E130:F130"/>
    <mergeCell ref="E121:F121"/>
    <mergeCell ref="E122:F122"/>
    <mergeCell ref="E123:F123"/>
    <mergeCell ref="E124:F124"/>
    <mergeCell ref="E125:F125"/>
    <mergeCell ref="E118:F118"/>
    <mergeCell ref="E119:F119"/>
    <mergeCell ref="E120:F120"/>
    <mergeCell ref="E111:F111"/>
    <mergeCell ref="E112:F112"/>
    <mergeCell ref="E113:F113"/>
    <mergeCell ref="E114:F114"/>
    <mergeCell ref="E115:F115"/>
    <mergeCell ref="E134:F134"/>
    <mergeCell ref="E109:F109"/>
    <mergeCell ref="E110:F110"/>
    <mergeCell ref="E101:F101"/>
    <mergeCell ref="E102:F102"/>
    <mergeCell ref="E103:F103"/>
    <mergeCell ref="E104:F104"/>
    <mergeCell ref="E105:F105"/>
    <mergeCell ref="E116:F116"/>
    <mergeCell ref="E117:F117"/>
    <mergeCell ref="E100:F100"/>
    <mergeCell ref="E91:F91"/>
    <mergeCell ref="E92:F92"/>
    <mergeCell ref="E93:F93"/>
    <mergeCell ref="E94:F94"/>
    <mergeCell ref="E95:F95"/>
    <mergeCell ref="E106:F106"/>
    <mergeCell ref="E107:F107"/>
    <mergeCell ref="E108:F108"/>
    <mergeCell ref="E81:F81"/>
    <mergeCell ref="E82:F82"/>
    <mergeCell ref="E83:F83"/>
    <mergeCell ref="E84:F84"/>
    <mergeCell ref="E85:F85"/>
    <mergeCell ref="E96:F96"/>
    <mergeCell ref="E97:F97"/>
    <mergeCell ref="E98:F98"/>
    <mergeCell ref="E99:F99"/>
    <mergeCell ref="C15:G15"/>
    <mergeCell ref="C16:G16"/>
    <mergeCell ref="C59:G59"/>
    <mergeCell ref="A148:J148"/>
    <mergeCell ref="C61:G61"/>
    <mergeCell ref="H56:H58"/>
    <mergeCell ref="B56:B58"/>
    <mergeCell ref="A54:J54"/>
    <mergeCell ref="C156:G156"/>
    <mergeCell ref="E62:F62"/>
    <mergeCell ref="E63:F63"/>
    <mergeCell ref="E64:F64"/>
    <mergeCell ref="E65:F65"/>
    <mergeCell ref="E66:F66"/>
    <mergeCell ref="E67:F67"/>
    <mergeCell ref="E68:F68"/>
    <mergeCell ref="E69:F69"/>
    <mergeCell ref="E76:F76"/>
    <mergeCell ref="E77:F77"/>
    <mergeCell ref="E78:F78"/>
    <mergeCell ref="E79:F79"/>
    <mergeCell ref="E80:F80"/>
    <mergeCell ref="E71:F71"/>
    <mergeCell ref="E72:F72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B185:D185"/>
    <mergeCell ref="C157:G157"/>
    <mergeCell ref="C161:G161"/>
    <mergeCell ref="C162:G162"/>
    <mergeCell ref="B181:D181"/>
    <mergeCell ref="B184:D184"/>
    <mergeCell ref="C166:G166"/>
    <mergeCell ref="C168:G168"/>
    <mergeCell ref="H150:H152"/>
    <mergeCell ref="C150:G152"/>
    <mergeCell ref="D158:G158"/>
    <mergeCell ref="C153:G153"/>
    <mergeCell ref="C154:G154"/>
    <mergeCell ref="C155:G155"/>
    <mergeCell ref="B182:D182"/>
    <mergeCell ref="C167:G167"/>
    <mergeCell ref="B150:B152"/>
    <mergeCell ref="D174:G174"/>
    <mergeCell ref="D175:G175"/>
    <mergeCell ref="D171:G171"/>
    <mergeCell ref="D172:G172"/>
    <mergeCell ref="D173:G173"/>
    <mergeCell ref="D159:G159"/>
    <mergeCell ref="D169:G169"/>
    <mergeCell ref="D176:G176"/>
    <mergeCell ref="D177:G177"/>
    <mergeCell ref="D178:G178"/>
    <mergeCell ref="J56:J58"/>
    <mergeCell ref="I56:I58"/>
    <mergeCell ref="A56:A58"/>
    <mergeCell ref="C60:G60"/>
    <mergeCell ref="C56:G58"/>
    <mergeCell ref="E70:F70"/>
    <mergeCell ref="I150:I152"/>
    <mergeCell ref="C146:G146"/>
    <mergeCell ref="A150:A152"/>
    <mergeCell ref="J150:J152"/>
    <mergeCell ref="D170:G170"/>
    <mergeCell ref="D163:G163"/>
    <mergeCell ref="D164:G164"/>
    <mergeCell ref="E73:F73"/>
    <mergeCell ref="E74:F74"/>
    <mergeCell ref="E75:F75"/>
    <mergeCell ref="E86:F86"/>
    <mergeCell ref="E87:F87"/>
    <mergeCell ref="E88:F88"/>
    <mergeCell ref="E89:F89"/>
    <mergeCell ref="E90:F90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52" max="16383" man="1"/>
    <brk id="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валуйчик</cp:lastModifiedBy>
  <dcterms:created xsi:type="dcterms:W3CDTF">2009-02-13T09:10:05Z</dcterms:created>
  <dcterms:modified xsi:type="dcterms:W3CDTF">2020-05-19T12:11:46Z</dcterms:modified>
</cp:coreProperties>
</file>